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3.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4.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5.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6.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7.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8.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9.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0.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1.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2.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3.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14.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15.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drawings/drawing16.xml" ContentType="application/vnd.openxmlformats-officedocument.drawing+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drawings/drawing17.xml" ContentType="application/vnd.openxmlformats-officedocument.drawing+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drawings/drawing18.xml" ContentType="application/vnd.openxmlformats-officedocument.drawing+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drawings/drawing19.xml" ContentType="application/vnd.openxmlformats-officedocument.drawing+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drawings/drawing20.xml" ContentType="application/vnd.openxmlformats-officedocument.drawing+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885" windowWidth="20730" windowHeight="10980" tabRatio="902"/>
  </bookViews>
  <sheets>
    <sheet name="Méthodologie" sheetId="22" r:id="rId1"/>
    <sheet name="Liens_onglets" sheetId="80" r:id="rId2"/>
    <sheet name="liste_établissements" sheetId="59" r:id="rId3"/>
    <sheet name="Synthèse" sheetId="79" r:id="rId4"/>
    <sheet name="SALGG Blanchisserie" sheetId="3" r:id="rId5"/>
    <sheet name="SALGG Restauration" sheetId="62" r:id="rId6"/>
    <sheet name="SAMT Blocs opé" sheetId="63" r:id="rId7"/>
    <sheet name="SAMT Bloc gyn-obs" sheetId="64" r:id="rId8"/>
    <sheet name="SAMT Anesthésio" sheetId="65" r:id="rId9"/>
    <sheet name="SAMT Urgences méd-chir" sheetId="66" r:id="rId10"/>
    <sheet name="SAMT Labo danalyse méd-bio" sheetId="67" r:id="rId11"/>
    <sheet name="SAMT Labo danatomo-patho" sheetId="68" r:id="rId12"/>
    <sheet name="SAMT imagerie" sheetId="69" r:id="rId13"/>
    <sheet name="SAMT Méd nuclé" sheetId="70" r:id="rId14"/>
    <sheet name="SAMT EF cardio-vasculaire" sheetId="71" r:id="rId15"/>
    <sheet name="SAMT EF pneumo" sheetId="72" r:id="rId16"/>
    <sheet name="SAMT EF duro" sheetId="73" r:id="rId17"/>
    <sheet name="SAMT Explo fonc" sheetId="74" r:id="rId18"/>
    <sheet name="SAMT Réadap et rééduc fonc" sheetId="75" r:id="rId19"/>
    <sheet name="SALM Pharmacie" sheetId="76" r:id="rId20"/>
    <sheet name="SALM Stérilisation" sheetId="77" r:id="rId21"/>
    <sheet name="SALM Génie bioméd" sheetId="78" r:id="rId22"/>
  </sheets>
  <externalReferences>
    <externalReference r:id="rId23"/>
  </externalReferences>
  <definedNames>
    <definedName name="_xlnm._FilterDatabase" localSheetId="2" hidden="1">liste_établissements!$A$3:$E$1248</definedName>
    <definedName name="base_UO_aux_RTC2013" localSheetId="5">#REF!</definedName>
    <definedName name="base_UO_aux_RTC2013" localSheetId="21">#REF!</definedName>
    <definedName name="base_UO_aux_RTC2013" localSheetId="19">#REF!</definedName>
    <definedName name="base_UO_aux_RTC2013" localSheetId="20">#REF!</definedName>
    <definedName name="base_UO_aux_RTC2013" localSheetId="8">#REF!</definedName>
    <definedName name="base_UO_aux_RTC2013" localSheetId="7">#REF!</definedName>
    <definedName name="base_UO_aux_RTC2013" localSheetId="6">#REF!</definedName>
    <definedName name="base_UO_aux_RTC2013" localSheetId="14">#REF!</definedName>
    <definedName name="base_UO_aux_RTC2013" localSheetId="16">#REF!</definedName>
    <definedName name="base_UO_aux_RTC2013" localSheetId="15">#REF!</definedName>
    <definedName name="base_UO_aux_RTC2013" localSheetId="17">#REF!</definedName>
    <definedName name="base_UO_aux_RTC2013" localSheetId="12">#REF!</definedName>
    <definedName name="base_UO_aux_RTC2013" localSheetId="10">#REF!</definedName>
    <definedName name="base_UO_aux_RTC2013" localSheetId="11">#REF!</definedName>
    <definedName name="base_UO_aux_RTC2013" localSheetId="13">#REF!</definedName>
    <definedName name="base_UO_aux_RTC2013" localSheetId="18">#REF!</definedName>
    <definedName name="base_UO_aux_RTC2013" localSheetId="9">#REF!</definedName>
    <definedName name="base_UO_aux_RTC2013">#REF!</definedName>
    <definedName name="bizarre" localSheetId="5">#REF!</definedName>
    <definedName name="bizarre" localSheetId="21">#REF!</definedName>
    <definedName name="bizarre" localSheetId="19">#REF!</definedName>
    <definedName name="bizarre" localSheetId="20">#REF!</definedName>
    <definedName name="bizarre" localSheetId="8">#REF!</definedName>
    <definedName name="bizarre" localSheetId="7">#REF!</definedName>
    <definedName name="bizarre" localSheetId="6">#REF!</definedName>
    <definedName name="bizarre" localSheetId="14">#REF!</definedName>
    <definedName name="bizarre" localSheetId="16">#REF!</definedName>
    <definedName name="bizarre" localSheetId="15">#REF!</definedName>
    <definedName name="bizarre" localSheetId="17">#REF!</definedName>
    <definedName name="bizarre" localSheetId="12">#REF!</definedName>
    <definedName name="bizarre" localSheetId="10">#REF!</definedName>
    <definedName name="bizarre" localSheetId="11">#REF!</definedName>
    <definedName name="bizarre" localSheetId="13">#REF!</definedName>
    <definedName name="bizarre" localSheetId="18">#REF!</definedName>
    <definedName name="bizarre" localSheetId="9">#REF!</definedName>
    <definedName name="bizarre">#REF!</definedName>
    <definedName name="etrange" localSheetId="5">#REF!</definedName>
    <definedName name="etrange" localSheetId="21">#REF!</definedName>
    <definedName name="etrange" localSheetId="19">#REF!</definedName>
    <definedName name="etrange" localSheetId="20">#REF!</definedName>
    <definedName name="etrange" localSheetId="8">#REF!</definedName>
    <definedName name="etrange" localSheetId="7">#REF!</definedName>
    <definedName name="etrange" localSheetId="6">#REF!</definedName>
    <definedName name="etrange" localSheetId="14">#REF!</definedName>
    <definedName name="etrange" localSheetId="16">#REF!</definedName>
    <definedName name="etrange" localSheetId="15">#REF!</definedName>
    <definedName name="etrange" localSheetId="17">#REF!</definedName>
    <definedName name="etrange" localSheetId="12">#REF!</definedName>
    <definedName name="etrange" localSheetId="10">#REF!</definedName>
    <definedName name="etrange" localSheetId="11">#REF!</definedName>
    <definedName name="etrange" localSheetId="13">#REF!</definedName>
    <definedName name="etrange" localSheetId="18">#REF!</definedName>
    <definedName name="etrange" localSheetId="9">#REF!</definedName>
    <definedName name="etrange">#REF!</definedName>
    <definedName name="_xlnm.Print_Titles" localSheetId="4">'SALGG Blanchisserie'!$1:$2</definedName>
    <definedName name="_xlnm.Print_Titles" localSheetId="5">'SALGG Restauration'!$1:$2</definedName>
    <definedName name="_xlnm.Print_Titles" localSheetId="21">'SALM Génie bioméd'!$1:$2</definedName>
    <definedName name="_xlnm.Print_Titles" localSheetId="19">'SALM Pharmacie'!$1:$2</definedName>
    <definedName name="_xlnm.Print_Titles" localSheetId="20">'SALM Stérilisation'!$1:$2</definedName>
    <definedName name="_xlnm.Print_Titles" localSheetId="8">'SAMT Anesthésio'!$1:$2</definedName>
    <definedName name="_xlnm.Print_Titles" localSheetId="7">'SAMT Bloc gyn-obs'!$1:$2</definedName>
    <definedName name="_xlnm.Print_Titles" localSheetId="6">'SAMT Blocs opé'!$1:$2</definedName>
    <definedName name="_xlnm.Print_Titles" localSheetId="14">'SAMT EF cardio-vasculaire'!$1:$2</definedName>
    <definedName name="_xlnm.Print_Titles" localSheetId="16">'SAMT EF duro'!$1:$2</definedName>
    <definedName name="_xlnm.Print_Titles" localSheetId="15">'SAMT EF pneumo'!$1:$2</definedName>
    <definedName name="_xlnm.Print_Titles" localSheetId="17">'SAMT Explo fonc'!$1:$2</definedName>
    <definedName name="_xlnm.Print_Titles" localSheetId="12">'SAMT imagerie'!$1:$2</definedName>
    <definedName name="_xlnm.Print_Titles" localSheetId="10">'SAMT Labo danalyse méd-bio'!$1:$2</definedName>
    <definedName name="_xlnm.Print_Titles" localSheetId="11">'SAMT Labo danatomo-patho'!$1:$2</definedName>
    <definedName name="_xlnm.Print_Titles" localSheetId="13">'SAMT Méd nuclé'!$1:$2</definedName>
    <definedName name="_xlnm.Print_Titles" localSheetId="18">'SAMT Réadap et rééduc fonc'!$1:$2</definedName>
    <definedName name="_xlnm.Print_Titles" localSheetId="9">'SAMT Urgences méd-chir'!$1:$2</definedName>
    <definedName name="_xlnm.Print_Titles" localSheetId="3">Synthèse!$1:$2</definedName>
    <definedName name="test" localSheetId="5">#REF!</definedName>
    <definedName name="test" localSheetId="21">#REF!</definedName>
    <definedName name="test" localSheetId="19">#REF!</definedName>
    <definedName name="test" localSheetId="20">#REF!</definedName>
    <definedName name="test" localSheetId="8">#REF!</definedName>
    <definedName name="test" localSheetId="7">#REF!</definedName>
    <definedName name="test" localSheetId="6">#REF!</definedName>
    <definedName name="test" localSheetId="14">#REF!</definedName>
    <definedName name="test" localSheetId="16">#REF!</definedName>
    <definedName name="test" localSheetId="15">#REF!</definedName>
    <definedName name="test" localSheetId="17">#REF!</definedName>
    <definedName name="test" localSheetId="12">#REF!</definedName>
    <definedName name="test" localSheetId="10">#REF!</definedName>
    <definedName name="test" localSheetId="11">#REF!</definedName>
    <definedName name="test" localSheetId="13">#REF!</definedName>
    <definedName name="test" localSheetId="18">#REF!</definedName>
    <definedName name="test" localSheetId="9">#REF!</definedName>
    <definedName name="test">#REF!</definedName>
    <definedName name="_xlnm.Print_Area" localSheetId="4">'SALGG Blanchisserie'!$A$1:$S$96</definedName>
    <definedName name="_xlnm.Print_Area" localSheetId="5">'SALGG Restauration'!$A$1:$S$96</definedName>
    <definedName name="_xlnm.Print_Area" localSheetId="21">'SALM Génie bioméd'!$A$1:$S$96</definedName>
    <definedName name="_xlnm.Print_Area" localSheetId="19">'SALM Pharmacie'!$A$1:$S$96</definedName>
    <definedName name="_xlnm.Print_Area" localSheetId="20">'SALM Stérilisation'!$A$1:$S$96</definedName>
    <definedName name="_xlnm.Print_Area" localSheetId="8">'SAMT Anesthésio'!$A$1:$S$96</definedName>
    <definedName name="_xlnm.Print_Area" localSheetId="7">'SAMT Bloc gyn-obs'!$A$1:$S$96</definedName>
    <definedName name="_xlnm.Print_Area" localSheetId="6">'SAMT Blocs opé'!$A$1:$S$96</definedName>
    <definedName name="_xlnm.Print_Area" localSheetId="14">'SAMT EF cardio-vasculaire'!$A$1:$S$96</definedName>
    <definedName name="_xlnm.Print_Area" localSheetId="16">'SAMT EF duro'!$A$1:$S$96</definedName>
    <definedName name="_xlnm.Print_Area" localSheetId="15">'SAMT EF pneumo'!$A$1:$S$96</definedName>
    <definedName name="_xlnm.Print_Area" localSheetId="17">'SAMT Explo fonc'!$A$1:$S$96</definedName>
    <definedName name="_xlnm.Print_Area" localSheetId="12">'SAMT imagerie'!$A$1:$S$96</definedName>
    <definedName name="_xlnm.Print_Area" localSheetId="10">'SAMT Labo danalyse méd-bio'!$A$1:$S$96</definedName>
    <definedName name="_xlnm.Print_Area" localSheetId="11">'SAMT Labo danatomo-patho'!$A$1:$S$96</definedName>
    <definedName name="_xlnm.Print_Area" localSheetId="13">'SAMT Méd nuclé'!$A$1:$S$96</definedName>
    <definedName name="_xlnm.Print_Area" localSheetId="18">'SAMT Réadap et rééduc fonc'!$A$1:$S$96</definedName>
    <definedName name="_xlnm.Print_Area" localSheetId="9">'SAMT Urgences méd-chir'!$A$1:$S$96</definedName>
    <definedName name="_xlnm.Print_Area" localSheetId="3">Synthèse!$A$1:$S$225</definedName>
  </definedNames>
  <calcPr calcId="145621"/>
</workbook>
</file>

<file path=xl/calcChain.xml><?xml version="1.0" encoding="utf-8"?>
<calcChain xmlns="http://schemas.openxmlformats.org/spreadsheetml/2006/main">
  <c r="B3" i="79" l="1"/>
  <c r="C8" i="3"/>
  <c r="C20" i="3" s="1"/>
  <c r="B88" i="3"/>
  <c r="C3" i="79" l="1"/>
  <c r="C3" i="64" s="1"/>
  <c r="H3" i="79"/>
  <c r="H3" i="64" s="1"/>
  <c r="B3" i="78"/>
  <c r="B3" i="71"/>
  <c r="B3" i="68"/>
  <c r="B3" i="65"/>
  <c r="B3" i="3"/>
  <c r="B3" i="77"/>
  <c r="B3" i="74"/>
  <c r="B3" i="67"/>
  <c r="B3" i="64"/>
  <c r="B3" i="62"/>
  <c r="B3" i="76"/>
  <c r="B3" i="73"/>
  <c r="B3" i="70"/>
  <c r="B3" i="63"/>
  <c r="B3" i="75"/>
  <c r="B3" i="72"/>
  <c r="B3" i="69"/>
  <c r="B3" i="66"/>
  <c r="C3" i="76"/>
  <c r="C3" i="68"/>
  <c r="F88" i="62"/>
  <c r="D88" i="65"/>
  <c r="D88" i="68"/>
  <c r="D88" i="70"/>
  <c r="D88" i="72"/>
  <c r="F88" i="76"/>
  <c r="D88" i="78"/>
  <c r="G88" i="62"/>
  <c r="H88" i="63"/>
  <c r="I88" i="64"/>
  <c r="I88" i="66"/>
  <c r="H88" i="67"/>
  <c r="G88" i="68"/>
  <c r="G88" i="70"/>
  <c r="I88" i="71"/>
  <c r="I88" i="72"/>
  <c r="I88" i="73"/>
  <c r="G88" i="74"/>
  <c r="I88" i="75"/>
  <c r="H88" i="76"/>
  <c r="I88" i="76"/>
  <c r="I88" i="77"/>
  <c r="G88" i="78"/>
  <c r="C88" i="69"/>
  <c r="H88" i="73"/>
  <c r="G88" i="73"/>
  <c r="H88" i="69"/>
  <c r="G88" i="69"/>
  <c r="I88" i="69"/>
  <c r="H88" i="65"/>
  <c r="I88" i="65"/>
  <c r="H88" i="72"/>
  <c r="G88" i="72"/>
  <c r="I88" i="68"/>
  <c r="H88" i="64"/>
  <c r="D88" i="77"/>
  <c r="B88" i="77"/>
  <c r="D88" i="66"/>
  <c r="I88" i="78"/>
  <c r="H88" i="75"/>
  <c r="G88" i="67"/>
  <c r="I88" i="67"/>
  <c r="C88" i="71"/>
  <c r="C88" i="68"/>
  <c r="H88" i="77"/>
  <c r="I88" i="74"/>
  <c r="H88" i="74"/>
  <c r="H88" i="70"/>
  <c r="G88" i="66"/>
  <c r="I88" i="3"/>
  <c r="H88" i="3"/>
  <c r="G88" i="3"/>
  <c r="B88" i="68"/>
  <c r="C88" i="77"/>
  <c r="G88" i="75"/>
  <c r="H88" i="68"/>
  <c r="I88" i="62"/>
  <c r="G88" i="65"/>
  <c r="E88" i="67"/>
  <c r="E88" i="72"/>
  <c r="B88" i="64"/>
  <c r="D88" i="74"/>
  <c r="D88" i="64"/>
  <c r="B88" i="70"/>
  <c r="C3" i="75" l="1"/>
  <c r="C3" i="74"/>
  <c r="C3" i="73"/>
  <c r="C3" i="63"/>
  <c r="C3" i="62"/>
  <c r="C3" i="78"/>
  <c r="C3" i="77"/>
  <c r="C3" i="71"/>
  <c r="C3" i="70"/>
  <c r="C3" i="69"/>
  <c r="C3" i="3"/>
  <c r="C3" i="67"/>
  <c r="C3" i="66"/>
  <c r="C3" i="65"/>
  <c r="C3" i="72"/>
  <c r="H3" i="65"/>
  <c r="H3" i="73"/>
  <c r="H3" i="3"/>
  <c r="H3" i="74"/>
  <c r="H3" i="72"/>
  <c r="H3" i="66"/>
  <c r="H3" i="63"/>
  <c r="H3" i="62"/>
  <c r="H3" i="67"/>
  <c r="H3" i="71"/>
  <c r="H3" i="75"/>
  <c r="H3" i="70"/>
  <c r="H3" i="78"/>
  <c r="H3" i="69"/>
  <c r="H3" i="77"/>
  <c r="H3" i="68"/>
  <c r="H3" i="76"/>
  <c r="G88" i="77"/>
  <c r="I88" i="63"/>
  <c r="H88" i="78"/>
  <c r="G88" i="64"/>
  <c r="H88" i="62"/>
  <c r="H88" i="71"/>
  <c r="B88" i="72"/>
  <c r="B88" i="75"/>
  <c r="C88" i="74"/>
  <c r="D88" i="75"/>
  <c r="F88" i="78"/>
  <c r="E88" i="77"/>
  <c r="F88" i="77"/>
  <c r="E88" i="74"/>
  <c r="E88" i="75"/>
  <c r="F88" i="75"/>
  <c r="F88" i="74"/>
  <c r="F88" i="71"/>
  <c r="E88" i="71"/>
  <c r="F88" i="73"/>
  <c r="F88" i="68"/>
  <c r="E88" i="70"/>
  <c r="E88" i="69"/>
  <c r="F88" i="70"/>
  <c r="F88" i="67"/>
  <c r="F88" i="65"/>
  <c r="E88" i="68"/>
  <c r="F88" i="72"/>
  <c r="F88" i="69"/>
  <c r="F88" i="66"/>
  <c r="F88" i="64"/>
  <c r="E88" i="64"/>
  <c r="F88" i="63"/>
  <c r="C8" i="76"/>
  <c r="C188" i="79" s="1"/>
  <c r="E88" i="78"/>
  <c r="B88" i="78"/>
  <c r="C88" i="67"/>
  <c r="H88" i="66"/>
  <c r="I88" i="70"/>
  <c r="G88" i="63"/>
  <c r="G88" i="76"/>
  <c r="K88" i="78"/>
  <c r="J88" i="78"/>
  <c r="J88" i="72"/>
  <c r="K88" i="72"/>
  <c r="K88" i="69"/>
  <c r="J88" i="69"/>
  <c r="K88" i="65"/>
  <c r="J88" i="65"/>
  <c r="G88" i="71"/>
  <c r="K88" i="77"/>
  <c r="J88" i="77"/>
  <c r="K88" i="75"/>
  <c r="J88" i="75"/>
  <c r="J88" i="68"/>
  <c r="K88" i="68"/>
  <c r="J88" i="64"/>
  <c r="K88" i="64"/>
  <c r="J88" i="74"/>
  <c r="K88" i="74"/>
  <c r="K88" i="71"/>
  <c r="J88" i="71"/>
  <c r="K88" i="67"/>
  <c r="J88" i="67"/>
  <c r="K88" i="63"/>
  <c r="J88" i="63"/>
  <c r="K88" i="76"/>
  <c r="J88" i="76"/>
  <c r="K88" i="73"/>
  <c r="J88" i="73"/>
  <c r="K88" i="70"/>
  <c r="J88" i="70"/>
  <c r="J88" i="66"/>
  <c r="K88" i="66"/>
  <c r="K88" i="62"/>
  <c r="J88" i="62"/>
  <c r="B88" i="71"/>
  <c r="C88" i="75"/>
  <c r="D88" i="69"/>
  <c r="C88" i="72"/>
  <c r="C88" i="70"/>
  <c r="B88" i="74"/>
  <c r="C88" i="78"/>
  <c r="D88" i="67"/>
  <c r="D88" i="63"/>
  <c r="B88" i="67"/>
  <c r="B88" i="69"/>
  <c r="D88" i="73"/>
  <c r="D88" i="76"/>
  <c r="D88" i="71"/>
  <c r="C88" i="64"/>
  <c r="D88" i="62"/>
  <c r="D88" i="3"/>
  <c r="K88" i="3"/>
  <c r="E88" i="3"/>
  <c r="C8" i="74"/>
  <c r="C164" i="79" s="1"/>
  <c r="C8" i="73"/>
  <c r="C152" i="79" s="1"/>
  <c r="J88" i="3" l="1"/>
  <c r="F88" i="3"/>
  <c r="C8" i="78"/>
  <c r="C212" i="79" s="1"/>
  <c r="C8" i="77"/>
  <c r="C200" i="79" s="1"/>
  <c r="C8" i="72"/>
  <c r="C140" i="79" s="1"/>
  <c r="C8" i="66"/>
  <c r="C68" i="79" s="1"/>
  <c r="C8" i="67"/>
  <c r="C80" i="79" s="1"/>
  <c r="C8" i="68"/>
  <c r="C92" i="79" s="1"/>
  <c r="C8" i="71"/>
  <c r="C128" i="79" s="1"/>
  <c r="C8" i="69"/>
  <c r="C104" i="79" s="1"/>
  <c r="C8" i="70"/>
  <c r="C116" i="79" s="1"/>
  <c r="C8" i="75"/>
  <c r="C176" i="79" s="1"/>
  <c r="C8" i="64"/>
  <c r="C44" i="79" s="1"/>
  <c r="C8" i="63"/>
  <c r="C32" i="79" s="1"/>
  <c r="C8" i="62"/>
  <c r="C20" i="79" s="1"/>
  <c r="E88" i="73"/>
  <c r="B88" i="73"/>
  <c r="C88" i="73"/>
  <c r="E88" i="63"/>
  <c r="B88" i="63"/>
  <c r="C88" i="63"/>
  <c r="E88" i="76"/>
  <c r="C88" i="76"/>
  <c r="B88" i="76"/>
  <c r="E88" i="65"/>
  <c r="B88" i="65"/>
  <c r="C88" i="65"/>
  <c r="E88" i="66"/>
  <c r="C88" i="66"/>
  <c r="B88" i="66"/>
  <c r="E88" i="62"/>
  <c r="B88" i="62"/>
  <c r="C88" i="62"/>
  <c r="C88" i="3"/>
  <c r="B45" i="78"/>
  <c r="B44" i="78"/>
  <c r="B43" i="78"/>
  <c r="B42" i="78"/>
  <c r="B41" i="78"/>
  <c r="B45" i="77"/>
  <c r="B44" i="77"/>
  <c r="B43" i="77"/>
  <c r="B42" i="77"/>
  <c r="B41" i="77"/>
  <c r="B46" i="76"/>
  <c r="B45" i="76"/>
  <c r="B44" i="76"/>
  <c r="B43" i="76"/>
  <c r="B42" i="76"/>
  <c r="B41" i="76"/>
  <c r="C32" i="76"/>
  <c r="C20" i="76"/>
  <c r="C54" i="76" s="1"/>
  <c r="B45" i="75"/>
  <c r="B44" i="75"/>
  <c r="B43" i="75"/>
  <c r="B42" i="75"/>
  <c r="B41" i="75"/>
  <c r="B46" i="74"/>
  <c r="B45" i="74"/>
  <c r="B44" i="74"/>
  <c r="B43" i="74"/>
  <c r="B42" i="74"/>
  <c r="B41" i="74"/>
  <c r="C32" i="74"/>
  <c r="C20" i="74"/>
  <c r="C54" i="74" s="1"/>
  <c r="B46" i="73"/>
  <c r="B45" i="73"/>
  <c r="B44" i="73"/>
  <c r="B43" i="73"/>
  <c r="B42" i="73"/>
  <c r="B41" i="73"/>
  <c r="C32" i="73"/>
  <c r="C20" i="73"/>
  <c r="C54" i="73" s="1"/>
  <c r="B45" i="72"/>
  <c r="B44" i="72"/>
  <c r="B43" i="72"/>
  <c r="B42" i="72"/>
  <c r="B41" i="72"/>
  <c r="B45" i="71"/>
  <c r="B44" i="71"/>
  <c r="B43" i="71"/>
  <c r="B42" i="71"/>
  <c r="B41" i="71"/>
  <c r="B45" i="70"/>
  <c r="B44" i="70"/>
  <c r="B43" i="70"/>
  <c r="B42" i="70"/>
  <c r="B41" i="70"/>
  <c r="B46" i="69"/>
  <c r="B45" i="69"/>
  <c r="B44" i="69"/>
  <c r="B43" i="69"/>
  <c r="B42" i="69"/>
  <c r="B41" i="69"/>
  <c r="B45" i="68"/>
  <c r="B44" i="68"/>
  <c r="B43" i="68"/>
  <c r="B42" i="68"/>
  <c r="B41" i="68"/>
  <c r="C32" i="68"/>
  <c r="B45" i="67"/>
  <c r="B44" i="67"/>
  <c r="B43" i="67"/>
  <c r="B42" i="67"/>
  <c r="B41" i="67"/>
  <c r="B45" i="66"/>
  <c r="B44" i="66"/>
  <c r="B43" i="66"/>
  <c r="B42" i="66"/>
  <c r="B41" i="66"/>
  <c r="B45" i="65"/>
  <c r="B44" i="65"/>
  <c r="B43" i="65"/>
  <c r="B42" i="65"/>
  <c r="B41" i="65"/>
  <c r="B45" i="64"/>
  <c r="B44" i="64"/>
  <c r="B43" i="64"/>
  <c r="B42" i="64"/>
  <c r="B41" i="64"/>
  <c r="B45" i="63"/>
  <c r="B44" i="63"/>
  <c r="B43" i="63"/>
  <c r="B42" i="63"/>
  <c r="B41" i="63"/>
  <c r="B45" i="62"/>
  <c r="B44" i="62"/>
  <c r="B43" i="62"/>
  <c r="B42" i="62"/>
  <c r="B41" i="62"/>
  <c r="C32" i="72" l="1"/>
  <c r="B46" i="68"/>
  <c r="C20" i="67"/>
  <c r="C54" i="67" s="1"/>
  <c r="B46" i="71"/>
  <c r="C32" i="78"/>
  <c r="C20" i="78"/>
  <c r="C54" i="78" s="1"/>
  <c r="C20" i="77"/>
  <c r="C54" i="77" s="1"/>
  <c r="B46" i="66"/>
  <c r="C32" i="66"/>
  <c r="C32" i="63"/>
  <c r="C20" i="62"/>
  <c r="C54" i="62" s="1"/>
  <c r="B46" i="70"/>
  <c r="B46" i="67"/>
  <c r="C32" i="71"/>
  <c r="B46" i="77"/>
  <c r="B46" i="78"/>
  <c r="C32" i="64"/>
  <c r="C32" i="70"/>
  <c r="C32" i="75"/>
  <c r="C32" i="67"/>
  <c r="C20" i="70"/>
  <c r="C54" i="70" s="1"/>
  <c r="C20" i="63"/>
  <c r="C54" i="63" s="1"/>
  <c r="C32" i="69"/>
  <c r="B46" i="72"/>
  <c r="C32" i="77"/>
  <c r="B46" i="63"/>
  <c r="C20" i="66"/>
  <c r="C54" i="66" s="1"/>
  <c r="C20" i="68"/>
  <c r="C54" i="68" s="1"/>
  <c r="C20" i="69"/>
  <c r="C54" i="69" s="1"/>
  <c r="C20" i="71"/>
  <c r="C54" i="71" s="1"/>
  <c r="C20" i="72"/>
  <c r="C54" i="72" s="1"/>
  <c r="C20" i="75"/>
  <c r="C54" i="75" s="1"/>
  <c r="B46" i="75"/>
  <c r="C8" i="65"/>
  <c r="C20" i="64"/>
  <c r="C54" i="64" s="1"/>
  <c r="B46" i="64"/>
  <c r="C32" i="62"/>
  <c r="B46" i="62"/>
  <c r="C8" i="79"/>
  <c r="Q50" i="78"/>
  <c r="Q53" i="78"/>
  <c r="Q49" i="78"/>
  <c r="Q52" i="78"/>
  <c r="Q51" i="78"/>
  <c r="Q54" i="78"/>
  <c r="O46" i="78"/>
  <c r="O44" i="78"/>
  <c r="O45" i="78"/>
  <c r="O43" i="78"/>
  <c r="O42" i="78"/>
  <c r="O41" i="78"/>
  <c r="O45" i="77"/>
  <c r="O42" i="77"/>
  <c r="O43" i="77"/>
  <c r="O46" i="77"/>
  <c r="O44" i="77"/>
  <c r="O41" i="77"/>
  <c r="Q54" i="77"/>
  <c r="Q51" i="77"/>
  <c r="Q53" i="77"/>
  <c r="Q49" i="77"/>
  <c r="Q52" i="77"/>
  <c r="Q50" i="77"/>
  <c r="O45" i="76"/>
  <c r="O46" i="76"/>
  <c r="O44" i="76"/>
  <c r="O42" i="76"/>
  <c r="O43" i="76"/>
  <c r="O41" i="76"/>
  <c r="O45" i="75"/>
  <c r="O43" i="75"/>
  <c r="O41" i="75"/>
  <c r="O42" i="75"/>
  <c r="O46" i="75"/>
  <c r="O44" i="75"/>
  <c r="Q53" i="75"/>
  <c r="Q49" i="75"/>
  <c r="Q52" i="75"/>
  <c r="Q54" i="75"/>
  <c r="Q50" i="75"/>
  <c r="Q51" i="75"/>
  <c r="O46" i="74"/>
  <c r="O44" i="74"/>
  <c r="O42" i="74"/>
  <c r="O41" i="74"/>
  <c r="O45" i="74"/>
  <c r="O43" i="74"/>
  <c r="Q50" i="74"/>
  <c r="Q53" i="74"/>
  <c r="Q49" i="74"/>
  <c r="Q54" i="74"/>
  <c r="Q52" i="74"/>
  <c r="Q51" i="74"/>
  <c r="Q52" i="73"/>
  <c r="Q49" i="73"/>
  <c r="Q53" i="73"/>
  <c r="Q51" i="73"/>
  <c r="Q54" i="73"/>
  <c r="Q50" i="73"/>
  <c r="O45" i="73"/>
  <c r="O43" i="73"/>
  <c r="O41" i="73"/>
  <c r="O46" i="73"/>
  <c r="O44" i="73"/>
  <c r="O42" i="73"/>
  <c r="Q52" i="72"/>
  <c r="Q54" i="72"/>
  <c r="Q49" i="72"/>
  <c r="Q53" i="72"/>
  <c r="Q51" i="72"/>
  <c r="Q50" i="72"/>
  <c r="O45" i="72"/>
  <c r="O46" i="72"/>
  <c r="O44" i="72"/>
  <c r="O42" i="72"/>
  <c r="O43" i="72"/>
  <c r="O41" i="72"/>
  <c r="O45" i="71"/>
  <c r="O43" i="71"/>
  <c r="O41" i="71"/>
  <c r="O46" i="71"/>
  <c r="O44" i="71"/>
  <c r="O42" i="71"/>
  <c r="Q54" i="71"/>
  <c r="Q53" i="71"/>
  <c r="Q49" i="71"/>
  <c r="Q52" i="71"/>
  <c r="Q51" i="71"/>
  <c r="Q50" i="71"/>
  <c r="Q52" i="70"/>
  <c r="Q50" i="70"/>
  <c r="Q49" i="70"/>
  <c r="Q53" i="70"/>
  <c r="Q51" i="70"/>
  <c r="Q54" i="70"/>
  <c r="O45" i="70"/>
  <c r="O43" i="70"/>
  <c r="O41" i="70"/>
  <c r="O46" i="70"/>
  <c r="O44" i="70"/>
  <c r="O42" i="70"/>
  <c r="Q53" i="69"/>
  <c r="Q49" i="69"/>
  <c r="Q52" i="69"/>
  <c r="Q51" i="69"/>
  <c r="Q54" i="69"/>
  <c r="Q50" i="69"/>
  <c r="O45" i="69"/>
  <c r="O46" i="69"/>
  <c r="O44" i="69"/>
  <c r="O42" i="69"/>
  <c r="O41" i="69"/>
  <c r="O43" i="69"/>
  <c r="O45" i="68"/>
  <c r="O46" i="68"/>
  <c r="O44" i="68"/>
  <c r="O42" i="68"/>
  <c r="O43" i="68"/>
  <c r="O41" i="68"/>
  <c r="Q52" i="68"/>
  <c r="Q53" i="68"/>
  <c r="Q51" i="68"/>
  <c r="Q50" i="68"/>
  <c r="Q54" i="68"/>
  <c r="Q49" i="68"/>
  <c r="Q53" i="67"/>
  <c r="Q49" i="67"/>
  <c r="Q54" i="67"/>
  <c r="Q50" i="67"/>
  <c r="Q51" i="67"/>
  <c r="Q52" i="67"/>
  <c r="O45" i="67"/>
  <c r="O43" i="67"/>
  <c r="O41" i="67"/>
  <c r="O44" i="67"/>
  <c r="O46" i="67"/>
  <c r="O42" i="67"/>
  <c r="Q53" i="66"/>
  <c r="Q49" i="66"/>
  <c r="Q52" i="66"/>
  <c r="Q50" i="66"/>
  <c r="Q54" i="66"/>
  <c r="Q51" i="66"/>
  <c r="O45" i="66"/>
  <c r="O43" i="66"/>
  <c r="O41" i="66"/>
  <c r="O46" i="66"/>
  <c r="O44" i="66"/>
  <c r="O42" i="66"/>
  <c r="O45" i="65"/>
  <c r="O43" i="65"/>
  <c r="O41" i="65"/>
  <c r="O44" i="65"/>
  <c r="O42" i="65"/>
  <c r="O46" i="65"/>
  <c r="Q53" i="65"/>
  <c r="Q49" i="65"/>
  <c r="Q52" i="65"/>
  <c r="Q51" i="65"/>
  <c r="Q54" i="65"/>
  <c r="Q50" i="65"/>
  <c r="Q53" i="64"/>
  <c r="Q49" i="64"/>
  <c r="Q52" i="64"/>
  <c r="Q54" i="64"/>
  <c r="Q50" i="64"/>
  <c r="Q51" i="64"/>
  <c r="O45" i="64"/>
  <c r="O46" i="64"/>
  <c r="O43" i="64"/>
  <c r="O44" i="64"/>
  <c r="O42" i="64"/>
  <c r="O41" i="64"/>
  <c r="Q50" i="63"/>
  <c r="Q53" i="63"/>
  <c r="Q49" i="63"/>
  <c r="Q52" i="63"/>
  <c r="Q54" i="63"/>
  <c r="Q51" i="63"/>
  <c r="O46" i="63"/>
  <c r="O44" i="63"/>
  <c r="O45" i="63"/>
  <c r="O42" i="63"/>
  <c r="O43" i="63"/>
  <c r="O41" i="63"/>
  <c r="O46" i="62"/>
  <c r="O44" i="62"/>
  <c r="O45" i="62"/>
  <c r="O42" i="62"/>
  <c r="O43" i="62"/>
  <c r="O41" i="62"/>
  <c r="Q50" i="62"/>
  <c r="Q52" i="62"/>
  <c r="Q49" i="62"/>
  <c r="Q53" i="62"/>
  <c r="Q54" i="62"/>
  <c r="Q51" i="62"/>
  <c r="B45" i="3"/>
  <c r="B44" i="3"/>
  <c r="B43" i="3"/>
  <c r="B42" i="3"/>
  <c r="B41" i="3"/>
  <c r="C56" i="79" l="1"/>
  <c r="C20" i="65"/>
  <c r="C54" i="65" s="1"/>
  <c r="B46" i="65"/>
  <c r="C32" i="65"/>
  <c r="C32" i="3"/>
  <c r="B46" i="3"/>
  <c r="Q53" i="76"/>
  <c r="Q50" i="76"/>
  <c r="Q52" i="76"/>
  <c r="Q49" i="76"/>
  <c r="Q51" i="76"/>
  <c r="Q54" i="76"/>
  <c r="Q46" i="78"/>
  <c r="I54" i="78"/>
  <c r="E49" i="78"/>
  <c r="E52" i="78"/>
  <c r="E53" i="78"/>
  <c r="S46" i="78"/>
  <c r="R50" i="78"/>
  <c r="Q45" i="78"/>
  <c r="M42" i="78"/>
  <c r="P54" i="78"/>
  <c r="P52" i="78"/>
  <c r="P49" i="78"/>
  <c r="M49" i="78"/>
  <c r="M52" i="78"/>
  <c r="M53" i="78"/>
  <c r="S44" i="78"/>
  <c r="S41" i="78"/>
  <c r="Q42" i="78"/>
  <c r="Q41" i="78"/>
  <c r="Q44" i="78"/>
  <c r="M44" i="78"/>
  <c r="M41" i="78"/>
  <c r="P50" i="78"/>
  <c r="P51" i="78"/>
  <c r="M54" i="78"/>
  <c r="I51" i="78"/>
  <c r="I53" i="78"/>
  <c r="E50" i="78"/>
  <c r="S42" i="78"/>
  <c r="Q43" i="78"/>
  <c r="M46" i="78"/>
  <c r="P53" i="78"/>
  <c r="M51" i="78"/>
  <c r="M50" i="78"/>
  <c r="R54" i="78"/>
  <c r="M43" i="78"/>
  <c r="M45" i="78"/>
  <c r="I52" i="78"/>
  <c r="I49" i="78"/>
  <c r="I50" i="78"/>
  <c r="E51" i="78"/>
  <c r="E54" i="78"/>
  <c r="S45" i="78"/>
  <c r="S43" i="78"/>
  <c r="R49" i="78"/>
  <c r="R52" i="78"/>
  <c r="O49" i="78"/>
  <c r="O52" i="78"/>
  <c r="O50" i="78"/>
  <c r="K51" i="78"/>
  <c r="K50" i="78"/>
  <c r="G54" i="78"/>
  <c r="J42" i="78"/>
  <c r="N46" i="78"/>
  <c r="N42" i="78"/>
  <c r="L54" i="78"/>
  <c r="D53" i="78"/>
  <c r="D52" i="78"/>
  <c r="D49" i="78"/>
  <c r="I42" i="78"/>
  <c r="S52" i="78"/>
  <c r="S49" i="78"/>
  <c r="J53" i="78"/>
  <c r="J49" i="78"/>
  <c r="J52" i="78"/>
  <c r="H46" i="78"/>
  <c r="C43" i="78"/>
  <c r="P43" i="78"/>
  <c r="F53" i="78"/>
  <c r="E43" i="78"/>
  <c r="E45" i="78"/>
  <c r="D45" i="78"/>
  <c r="R43" i="78"/>
  <c r="H50" i="78"/>
  <c r="G46" i="78"/>
  <c r="N50" i="78"/>
  <c r="K42" i="78"/>
  <c r="K45" i="78"/>
  <c r="R51" i="78"/>
  <c r="O51" i="78"/>
  <c r="O53" i="78"/>
  <c r="G50" i="78"/>
  <c r="B52" i="78"/>
  <c r="B49" i="78"/>
  <c r="B53" i="78"/>
  <c r="J44" i="78"/>
  <c r="J41" i="78"/>
  <c r="J45" i="78"/>
  <c r="F42" i="78"/>
  <c r="N43" i="78"/>
  <c r="L50" i="78"/>
  <c r="D50" i="78"/>
  <c r="D54" i="78"/>
  <c r="I43" i="78"/>
  <c r="S54" i="78"/>
  <c r="S50" i="78"/>
  <c r="J50" i="78"/>
  <c r="H44" i="78"/>
  <c r="H41" i="78"/>
  <c r="C46" i="78"/>
  <c r="C41" i="78"/>
  <c r="C44" i="78"/>
  <c r="P45" i="78"/>
  <c r="F49" i="78"/>
  <c r="F52" i="78"/>
  <c r="E42" i="78"/>
  <c r="D46" i="78"/>
  <c r="R45" i="78"/>
  <c r="H53" i="78"/>
  <c r="G41" i="78"/>
  <c r="G44" i="78"/>
  <c r="G43" i="78"/>
  <c r="N51" i="78"/>
  <c r="K41" i="78"/>
  <c r="K44" i="78"/>
  <c r="R53" i="78"/>
  <c r="K53" i="78"/>
  <c r="G51" i="78"/>
  <c r="B51" i="78"/>
  <c r="J46" i="78"/>
  <c r="J43" i="78"/>
  <c r="F41" i="78"/>
  <c r="F44" i="78"/>
  <c r="F45" i="78"/>
  <c r="A41" i="78"/>
  <c r="A44" i="78"/>
  <c r="A42" i="78"/>
  <c r="N45" i="78"/>
  <c r="L53" i="78"/>
  <c r="L51" i="78"/>
  <c r="I46" i="78"/>
  <c r="S51" i="78"/>
  <c r="J54" i="78"/>
  <c r="J51" i="78"/>
  <c r="H42" i="78"/>
  <c r="H43" i="78"/>
  <c r="C42" i="78"/>
  <c r="P44" i="78"/>
  <c r="P41" i="78"/>
  <c r="F54" i="78"/>
  <c r="E41" i="78"/>
  <c r="E44" i="78"/>
  <c r="E46" i="78"/>
  <c r="D44" i="78"/>
  <c r="D41" i="78"/>
  <c r="R41" i="78"/>
  <c r="R44" i="78"/>
  <c r="H54" i="78"/>
  <c r="H51" i="78"/>
  <c r="N54" i="78"/>
  <c r="N53" i="78"/>
  <c r="K43" i="78"/>
  <c r="O54" i="78"/>
  <c r="K52" i="78"/>
  <c r="K49" i="78"/>
  <c r="K54" i="78"/>
  <c r="G52" i="78"/>
  <c r="G49" i="78"/>
  <c r="G53" i="78"/>
  <c r="B54" i="78"/>
  <c r="B50" i="78"/>
  <c r="F46" i="78"/>
  <c r="F43" i="78"/>
  <c r="A46" i="78"/>
  <c r="A43" i="78"/>
  <c r="A45" i="78"/>
  <c r="N44" i="78"/>
  <c r="N41" i="78"/>
  <c r="L52" i="78"/>
  <c r="L49" i="78"/>
  <c r="D51" i="78"/>
  <c r="I45" i="78"/>
  <c r="I41" i="78"/>
  <c r="I44" i="78"/>
  <c r="S53" i="78"/>
  <c r="H45" i="78"/>
  <c r="C45" i="78"/>
  <c r="P46" i="78"/>
  <c r="P42" i="78"/>
  <c r="F50" i="78"/>
  <c r="F51" i="78"/>
  <c r="D42" i="78"/>
  <c r="D43" i="78"/>
  <c r="R46" i="78"/>
  <c r="R42" i="78"/>
  <c r="H49" i="78"/>
  <c r="H52" i="78"/>
  <c r="G45" i="78"/>
  <c r="G42" i="78"/>
  <c r="N49" i="78"/>
  <c r="N52" i="78"/>
  <c r="K46" i="78"/>
  <c r="Q42" i="77"/>
  <c r="Q43" i="77"/>
  <c r="Q45" i="77"/>
  <c r="Q44" i="77"/>
  <c r="Q41" i="77"/>
  <c r="M46" i="77"/>
  <c r="M41" i="77"/>
  <c r="M44" i="77"/>
  <c r="P49" i="77"/>
  <c r="P52" i="77"/>
  <c r="M45" i="77"/>
  <c r="P51" i="77"/>
  <c r="M49" i="77"/>
  <c r="M52" i="77"/>
  <c r="Q46" i="77"/>
  <c r="M42" i="77"/>
  <c r="M43" i="77"/>
  <c r="P50" i="77"/>
  <c r="M50" i="77"/>
  <c r="E54" i="77"/>
  <c r="P44" i="77"/>
  <c r="P41" i="77"/>
  <c r="S49" i="77"/>
  <c r="S52" i="77"/>
  <c r="L49" i="77"/>
  <c r="L52" i="77"/>
  <c r="H50" i="77"/>
  <c r="H49" i="77"/>
  <c r="H52" i="77"/>
  <c r="D51" i="77"/>
  <c r="R41" i="77"/>
  <c r="R44" i="77"/>
  <c r="R46" i="77"/>
  <c r="O54" i="77"/>
  <c r="G54" i="77"/>
  <c r="D44" i="77"/>
  <c r="D41" i="77"/>
  <c r="D43" i="77"/>
  <c r="K54" i="77"/>
  <c r="N52" i="77"/>
  <c r="N49" i="77"/>
  <c r="N51" i="77"/>
  <c r="F54" i="77"/>
  <c r="F51" i="77"/>
  <c r="K45" i="77"/>
  <c r="G42" i="77"/>
  <c r="C44" i="77"/>
  <c r="C41" i="77"/>
  <c r="N46" i="77"/>
  <c r="N41" i="77"/>
  <c r="N44" i="77"/>
  <c r="B49" i="77"/>
  <c r="B52" i="77"/>
  <c r="F43" i="77"/>
  <c r="F46" i="77"/>
  <c r="R53" i="77"/>
  <c r="J44" i="77"/>
  <c r="J41" i="77"/>
  <c r="J43" i="77"/>
  <c r="J45" i="77"/>
  <c r="J52" i="77"/>
  <c r="J49" i="77"/>
  <c r="J54" i="77"/>
  <c r="I46" i="77"/>
  <c r="I42" i="77"/>
  <c r="S41" i="77"/>
  <c r="S44" i="77"/>
  <c r="E43" i="77"/>
  <c r="E44" i="77"/>
  <c r="E41" i="77"/>
  <c r="P53" i="77"/>
  <c r="M54" i="77"/>
  <c r="M51" i="77"/>
  <c r="I54" i="77"/>
  <c r="I51" i="77"/>
  <c r="E53" i="77"/>
  <c r="P46" i="77"/>
  <c r="P42" i="77"/>
  <c r="S54" i="77"/>
  <c r="S50" i="77"/>
  <c r="L51" i="77"/>
  <c r="H51" i="77"/>
  <c r="H54" i="77"/>
  <c r="D50" i="77"/>
  <c r="D49" i="77"/>
  <c r="D52" i="77"/>
  <c r="O51" i="77"/>
  <c r="O50" i="77"/>
  <c r="G53" i="77"/>
  <c r="G50" i="77"/>
  <c r="H44" i="77"/>
  <c r="H41" i="77"/>
  <c r="D46" i="77"/>
  <c r="D45" i="77"/>
  <c r="K51" i="77"/>
  <c r="K50" i="77"/>
  <c r="N53" i="77"/>
  <c r="N54" i="77"/>
  <c r="F49" i="77"/>
  <c r="F52" i="77"/>
  <c r="F50" i="77"/>
  <c r="C46" i="77"/>
  <c r="C43" i="77"/>
  <c r="N42" i="77"/>
  <c r="N43" i="77"/>
  <c r="B51" i="77"/>
  <c r="R49" i="77"/>
  <c r="R52" i="77"/>
  <c r="A43" i="77"/>
  <c r="J50" i="77"/>
  <c r="I43" i="77"/>
  <c r="I45" i="77"/>
  <c r="S46" i="77"/>
  <c r="S42" i="77"/>
  <c r="P54" i="77"/>
  <c r="I50" i="77"/>
  <c r="E50" i="77"/>
  <c r="E51" i="77"/>
  <c r="P43" i="77"/>
  <c r="S51" i="77"/>
  <c r="L54" i="77"/>
  <c r="R42" i="77"/>
  <c r="G51" i="77"/>
  <c r="H46" i="77"/>
  <c r="H45" i="77"/>
  <c r="H43" i="77"/>
  <c r="K53" i="77"/>
  <c r="N50" i="77"/>
  <c r="F53" i="77"/>
  <c r="K42" i="77"/>
  <c r="K41" i="77"/>
  <c r="K44" i="77"/>
  <c r="G44" i="77"/>
  <c r="G41" i="77"/>
  <c r="C42" i="77"/>
  <c r="N45" i="77"/>
  <c r="B50" i="77"/>
  <c r="F41" i="77"/>
  <c r="F44" i="77"/>
  <c r="F42" i="77"/>
  <c r="R54" i="77"/>
  <c r="R50" i="77"/>
  <c r="A42" i="77"/>
  <c r="J53" i="77"/>
  <c r="S43" i="77"/>
  <c r="E46" i="77"/>
  <c r="E42" i="77"/>
  <c r="M53" i="77"/>
  <c r="I49" i="77"/>
  <c r="I52" i="77"/>
  <c r="I53" i="77"/>
  <c r="E49" i="77"/>
  <c r="E52" i="77"/>
  <c r="P45" i="77"/>
  <c r="S53" i="77"/>
  <c r="L50" i="77"/>
  <c r="L53" i="77"/>
  <c r="H53" i="77"/>
  <c r="D54" i="77"/>
  <c r="D53" i="77"/>
  <c r="R43" i="77"/>
  <c r="R45" i="77"/>
  <c r="O53" i="77"/>
  <c r="O52" i="77"/>
  <c r="O49" i="77"/>
  <c r="G49" i="77"/>
  <c r="G52" i="77"/>
  <c r="H42" i="77"/>
  <c r="D42" i="77"/>
  <c r="K49" i="77"/>
  <c r="K52" i="77"/>
  <c r="K46" i="77"/>
  <c r="K43" i="77"/>
  <c r="G46" i="77"/>
  <c r="G45" i="77"/>
  <c r="G43" i="77"/>
  <c r="C45" i="77"/>
  <c r="B53" i="77"/>
  <c r="B54" i="77"/>
  <c r="F45" i="77"/>
  <c r="R51" i="77"/>
  <c r="J46" i="77"/>
  <c r="J42" i="77"/>
  <c r="A41" i="77"/>
  <c r="A44" i="77"/>
  <c r="A46" i="77"/>
  <c r="A45" i="77"/>
  <c r="J51" i="77"/>
  <c r="I41" i="77"/>
  <c r="I44" i="77"/>
  <c r="S45" i="77"/>
  <c r="E45" i="77"/>
  <c r="S49" i="76"/>
  <c r="S52" i="76"/>
  <c r="S53" i="76"/>
  <c r="S54" i="76"/>
  <c r="S50" i="76"/>
  <c r="R42" i="76"/>
  <c r="N44" i="76"/>
  <c r="N41" i="76"/>
  <c r="N43" i="76"/>
  <c r="Q46" i="76"/>
  <c r="Q42" i="76"/>
  <c r="M45" i="76"/>
  <c r="P53" i="76"/>
  <c r="M50" i="76"/>
  <c r="M51" i="76"/>
  <c r="I54" i="76"/>
  <c r="H46" i="76"/>
  <c r="H43" i="76"/>
  <c r="D42" i="76"/>
  <c r="D44" i="76"/>
  <c r="D41" i="76"/>
  <c r="P46" i="76"/>
  <c r="P42" i="76"/>
  <c r="F50" i="76"/>
  <c r="F53" i="76"/>
  <c r="R52" i="76"/>
  <c r="R49" i="76"/>
  <c r="N52" i="76"/>
  <c r="N49" i="76"/>
  <c r="N51" i="76"/>
  <c r="E46" i="76"/>
  <c r="E42" i="76"/>
  <c r="K49" i="76"/>
  <c r="K52" i="76"/>
  <c r="K51" i="76"/>
  <c r="D54" i="76"/>
  <c r="D50" i="76"/>
  <c r="D53" i="76"/>
  <c r="I45" i="76"/>
  <c r="C43" i="76"/>
  <c r="S41" i="76"/>
  <c r="S44" i="76"/>
  <c r="B54" i="76"/>
  <c r="G45" i="76"/>
  <c r="A46" i="76"/>
  <c r="G53" i="76"/>
  <c r="G50" i="76"/>
  <c r="F44" i="76"/>
  <c r="F41" i="76"/>
  <c r="F45" i="76"/>
  <c r="J44" i="76"/>
  <c r="J41" i="76"/>
  <c r="J42" i="76"/>
  <c r="S51" i="76"/>
  <c r="H54" i="76"/>
  <c r="H49" i="76"/>
  <c r="H52" i="76"/>
  <c r="H53" i="76"/>
  <c r="R44" i="76"/>
  <c r="R41" i="76"/>
  <c r="Q43" i="76"/>
  <c r="M41" i="76"/>
  <c r="M44" i="76"/>
  <c r="P49" i="76"/>
  <c r="P52" i="76"/>
  <c r="M52" i="76"/>
  <c r="M49" i="76"/>
  <c r="I50" i="76"/>
  <c r="E54" i="76"/>
  <c r="E53" i="76"/>
  <c r="H45" i="76"/>
  <c r="D43" i="76"/>
  <c r="P43" i="76"/>
  <c r="L54" i="76"/>
  <c r="L50" i="76"/>
  <c r="L53" i="76"/>
  <c r="R50" i="76"/>
  <c r="N54" i="76"/>
  <c r="E43" i="76"/>
  <c r="K54" i="76"/>
  <c r="D52" i="76"/>
  <c r="D49" i="76"/>
  <c r="I44" i="76"/>
  <c r="I41" i="76"/>
  <c r="I46" i="76"/>
  <c r="S46" i="76"/>
  <c r="S43" i="76"/>
  <c r="J51" i="76"/>
  <c r="B53" i="76"/>
  <c r="B51" i="76"/>
  <c r="G44" i="76"/>
  <c r="G41" i="76"/>
  <c r="G42" i="76"/>
  <c r="A44" i="76"/>
  <c r="A41" i="76"/>
  <c r="O53" i="76"/>
  <c r="O52" i="76"/>
  <c r="O49" i="76"/>
  <c r="K45" i="76"/>
  <c r="K44" i="76"/>
  <c r="K41" i="76"/>
  <c r="F46" i="76"/>
  <c r="J45" i="76"/>
  <c r="H51" i="76"/>
  <c r="R43" i="76"/>
  <c r="N46" i="76"/>
  <c r="N45" i="76"/>
  <c r="Q45" i="76"/>
  <c r="M46" i="76"/>
  <c r="M42" i="76"/>
  <c r="P54" i="76"/>
  <c r="P50" i="76"/>
  <c r="I49" i="76"/>
  <c r="I52" i="76"/>
  <c r="I51" i="76"/>
  <c r="E50" i="76"/>
  <c r="H42" i="76"/>
  <c r="D46" i="76"/>
  <c r="P45" i="76"/>
  <c r="L51" i="76"/>
  <c r="F52" i="76"/>
  <c r="F49" i="76"/>
  <c r="F51" i="76"/>
  <c r="R54" i="76"/>
  <c r="R51" i="76"/>
  <c r="N50" i="76"/>
  <c r="N53" i="76"/>
  <c r="E45" i="76"/>
  <c r="K53" i="76"/>
  <c r="K50" i="76"/>
  <c r="D51" i="76"/>
  <c r="I42" i="76"/>
  <c r="C44" i="76"/>
  <c r="C41" i="76"/>
  <c r="C45" i="76"/>
  <c r="S42" i="76"/>
  <c r="S45" i="76"/>
  <c r="J54" i="76"/>
  <c r="B52" i="76"/>
  <c r="B49" i="76"/>
  <c r="G46" i="76"/>
  <c r="G43" i="76"/>
  <c r="A42" i="76"/>
  <c r="O54" i="76"/>
  <c r="O51" i="76"/>
  <c r="G51" i="76"/>
  <c r="G52" i="76"/>
  <c r="G49" i="76"/>
  <c r="K42" i="76"/>
  <c r="K46" i="76"/>
  <c r="J46" i="76"/>
  <c r="H50" i="76"/>
  <c r="R46" i="76"/>
  <c r="R45" i="76"/>
  <c r="N42" i="76"/>
  <c r="Q44" i="76"/>
  <c r="Q41" i="76"/>
  <c r="M43" i="76"/>
  <c r="P51" i="76"/>
  <c r="M54" i="76"/>
  <c r="M53" i="76"/>
  <c r="I53" i="76"/>
  <c r="E49" i="76"/>
  <c r="E52" i="76"/>
  <c r="E51" i="76"/>
  <c r="H41" i="76"/>
  <c r="H44" i="76"/>
  <c r="D45" i="76"/>
  <c r="P41" i="76"/>
  <c r="P44" i="76"/>
  <c r="L49" i="76"/>
  <c r="L52" i="76"/>
  <c r="F54" i="76"/>
  <c r="R53" i="76"/>
  <c r="E41" i="76"/>
  <c r="E44" i="76"/>
  <c r="I43" i="76"/>
  <c r="C46" i="76"/>
  <c r="C42" i="76"/>
  <c r="J49" i="76"/>
  <c r="J52" i="76"/>
  <c r="J53" i="76"/>
  <c r="J50" i="76"/>
  <c r="B50" i="76"/>
  <c r="A43" i="76"/>
  <c r="A45" i="76"/>
  <c r="O50" i="76"/>
  <c r="G54" i="76"/>
  <c r="K43" i="76"/>
  <c r="F43" i="76"/>
  <c r="F42" i="76"/>
  <c r="J43" i="76"/>
  <c r="R46" i="75"/>
  <c r="N43" i="75"/>
  <c r="R43" i="75"/>
  <c r="R42" i="75"/>
  <c r="R44" i="75"/>
  <c r="R41" i="75"/>
  <c r="N46" i="75"/>
  <c r="N51" i="75"/>
  <c r="P51" i="75"/>
  <c r="M54" i="75"/>
  <c r="D46" i="75"/>
  <c r="H52" i="75"/>
  <c r="H49" i="75"/>
  <c r="H50" i="75"/>
  <c r="G41" i="75"/>
  <c r="G44" i="75"/>
  <c r="G42" i="75"/>
  <c r="S43" i="75"/>
  <c r="M46" i="75"/>
  <c r="M42" i="75"/>
  <c r="Q43" i="75"/>
  <c r="S53" i="75"/>
  <c r="S50" i="75"/>
  <c r="K49" i="75"/>
  <c r="K52" i="75"/>
  <c r="G50" i="75"/>
  <c r="G53" i="75"/>
  <c r="B53" i="75"/>
  <c r="J42" i="75"/>
  <c r="J44" i="75"/>
  <c r="J41" i="75"/>
  <c r="J45" i="75"/>
  <c r="A43" i="75"/>
  <c r="K45" i="75"/>
  <c r="K44" i="75"/>
  <c r="K41" i="75"/>
  <c r="P46" i="75"/>
  <c r="P43" i="75"/>
  <c r="R51" i="75"/>
  <c r="R49" i="75"/>
  <c r="R52" i="75"/>
  <c r="J51" i="75"/>
  <c r="J50" i="75"/>
  <c r="I42" i="75"/>
  <c r="I44" i="75"/>
  <c r="I41" i="75"/>
  <c r="E43" i="75"/>
  <c r="I54" i="75"/>
  <c r="I49" i="75"/>
  <c r="I52" i="75"/>
  <c r="H46" i="75"/>
  <c r="H43" i="75"/>
  <c r="C46" i="75"/>
  <c r="C44" i="75"/>
  <c r="C41" i="75"/>
  <c r="N42" i="75"/>
  <c r="P53" i="75"/>
  <c r="M52" i="75"/>
  <c r="M49" i="75"/>
  <c r="H53" i="75"/>
  <c r="G43" i="75"/>
  <c r="G45" i="75"/>
  <c r="S46" i="75"/>
  <c r="M43" i="75"/>
  <c r="Q45" i="75"/>
  <c r="S51" i="75"/>
  <c r="K51" i="75"/>
  <c r="G54" i="75"/>
  <c r="B54" i="75"/>
  <c r="B49" i="75"/>
  <c r="B52" i="75"/>
  <c r="J43" i="75"/>
  <c r="F46" i="75"/>
  <c r="F41" i="75"/>
  <c r="F44" i="75"/>
  <c r="F42" i="75"/>
  <c r="A45" i="75"/>
  <c r="D49" i="75"/>
  <c r="D52" i="75"/>
  <c r="D51" i="75"/>
  <c r="K46" i="75"/>
  <c r="P45" i="75"/>
  <c r="P42" i="75"/>
  <c r="R54" i="75"/>
  <c r="O54" i="75"/>
  <c r="O51" i="75"/>
  <c r="J54" i="75"/>
  <c r="F52" i="75"/>
  <c r="F49" i="75"/>
  <c r="F50" i="75"/>
  <c r="I45" i="75"/>
  <c r="I43" i="75"/>
  <c r="I46" i="75"/>
  <c r="E46" i="75"/>
  <c r="I51" i="75"/>
  <c r="I50" i="75"/>
  <c r="E54" i="75"/>
  <c r="E52" i="75"/>
  <c r="E49" i="75"/>
  <c r="L51" i="75"/>
  <c r="L54" i="75"/>
  <c r="C43" i="75"/>
  <c r="R45" i="75"/>
  <c r="N44" i="75"/>
  <c r="N41" i="75"/>
  <c r="N54" i="75"/>
  <c r="N53" i="75"/>
  <c r="P49" i="75"/>
  <c r="P52" i="75"/>
  <c r="M50" i="75"/>
  <c r="D42" i="75"/>
  <c r="H51" i="75"/>
  <c r="G46" i="75"/>
  <c r="S42" i="75"/>
  <c r="S45" i="75"/>
  <c r="M45" i="75"/>
  <c r="Q41" i="75"/>
  <c r="Q44" i="75"/>
  <c r="S52" i="75"/>
  <c r="S49" i="75"/>
  <c r="K50" i="75"/>
  <c r="K53" i="75"/>
  <c r="G49" i="75"/>
  <c r="G52" i="75"/>
  <c r="G51" i="75"/>
  <c r="J46" i="75"/>
  <c r="F43" i="75"/>
  <c r="F45" i="75"/>
  <c r="A42" i="75"/>
  <c r="D54" i="75"/>
  <c r="R53" i="75"/>
  <c r="R50" i="75"/>
  <c r="O52" i="75"/>
  <c r="O49" i="75"/>
  <c r="O50" i="75"/>
  <c r="F51" i="75"/>
  <c r="E45" i="75"/>
  <c r="E42" i="75"/>
  <c r="I53" i="75"/>
  <c r="E50" i="75"/>
  <c r="H42" i="75"/>
  <c r="L53" i="75"/>
  <c r="L50" i="75"/>
  <c r="C42" i="75"/>
  <c r="N45" i="75"/>
  <c r="N52" i="75"/>
  <c r="N49" i="75"/>
  <c r="N50" i="75"/>
  <c r="P54" i="75"/>
  <c r="P50" i="75"/>
  <c r="M53" i="75"/>
  <c r="M51" i="75"/>
  <c r="D44" i="75"/>
  <c r="D41" i="75"/>
  <c r="D45" i="75"/>
  <c r="D43" i="75"/>
  <c r="H54" i="75"/>
  <c r="S41" i="75"/>
  <c r="S44" i="75"/>
  <c r="M44" i="75"/>
  <c r="M41" i="75"/>
  <c r="Q46" i="75"/>
  <c r="Q42" i="75"/>
  <c r="S54" i="75"/>
  <c r="K54" i="75"/>
  <c r="B50" i="75"/>
  <c r="B51" i="75"/>
  <c r="A41" i="75"/>
  <c r="A44" i="75"/>
  <c r="A46" i="75"/>
  <c r="D53" i="75"/>
  <c r="D50" i="75"/>
  <c r="K42" i="75"/>
  <c r="K43" i="75"/>
  <c r="P41" i="75"/>
  <c r="P44" i="75"/>
  <c r="O53" i="75"/>
  <c r="J49" i="75"/>
  <c r="J52" i="75"/>
  <c r="J53" i="75"/>
  <c r="F54" i="75"/>
  <c r="F53" i="75"/>
  <c r="E41" i="75"/>
  <c r="E44" i="75"/>
  <c r="E51" i="75"/>
  <c r="E53" i="75"/>
  <c r="H45" i="75"/>
  <c r="H44" i="75"/>
  <c r="H41" i="75"/>
  <c r="L52" i="75"/>
  <c r="L49" i="75"/>
  <c r="C45" i="75"/>
  <c r="Q45" i="74"/>
  <c r="M46" i="74"/>
  <c r="M44" i="74"/>
  <c r="M41" i="74"/>
  <c r="P52" i="74"/>
  <c r="P49" i="74"/>
  <c r="P54" i="74"/>
  <c r="P46" i="74"/>
  <c r="Q41" i="74"/>
  <c r="Q44" i="74"/>
  <c r="M43" i="74"/>
  <c r="P51" i="74"/>
  <c r="Q43" i="74"/>
  <c r="M45" i="74"/>
  <c r="P50" i="74"/>
  <c r="Q42" i="74"/>
  <c r="Q46" i="74"/>
  <c r="M42" i="74"/>
  <c r="P53" i="74"/>
  <c r="P41" i="74"/>
  <c r="P44" i="74"/>
  <c r="S52" i="74"/>
  <c r="S49" i="74"/>
  <c r="D50" i="74"/>
  <c r="D54" i="74"/>
  <c r="D49" i="74"/>
  <c r="D52" i="74"/>
  <c r="C42" i="74"/>
  <c r="G53" i="74"/>
  <c r="F45" i="74"/>
  <c r="F43" i="74"/>
  <c r="B49" i="74"/>
  <c r="B52" i="74"/>
  <c r="B54" i="74"/>
  <c r="J45" i="74"/>
  <c r="N43" i="74"/>
  <c r="N45" i="74"/>
  <c r="N53" i="74"/>
  <c r="F49" i="74"/>
  <c r="F52" i="74"/>
  <c r="I46" i="74"/>
  <c r="E46" i="74"/>
  <c r="R46" i="74"/>
  <c r="R44" i="74"/>
  <c r="R41" i="74"/>
  <c r="H51" i="74"/>
  <c r="K46" i="74"/>
  <c r="O54" i="74"/>
  <c r="A46" i="74"/>
  <c r="S43" i="74"/>
  <c r="R54" i="74"/>
  <c r="R50" i="74"/>
  <c r="I50" i="74"/>
  <c r="I54" i="74"/>
  <c r="I53" i="74"/>
  <c r="H44" i="74"/>
  <c r="H41" i="74"/>
  <c r="D45" i="74"/>
  <c r="L50" i="74"/>
  <c r="L49" i="74"/>
  <c r="L52" i="74"/>
  <c r="G46" i="74"/>
  <c r="G44" i="74"/>
  <c r="G41" i="74"/>
  <c r="P42" i="74"/>
  <c r="S54" i="74"/>
  <c r="S50" i="74"/>
  <c r="D51" i="74"/>
  <c r="C43" i="74"/>
  <c r="C41" i="74"/>
  <c r="C44" i="74"/>
  <c r="C45" i="74"/>
  <c r="G49" i="74"/>
  <c r="G52" i="74"/>
  <c r="F46" i="74"/>
  <c r="F41" i="74"/>
  <c r="F44" i="74"/>
  <c r="B53" i="74"/>
  <c r="B50" i="74"/>
  <c r="J46" i="74"/>
  <c r="N44" i="74"/>
  <c r="N41" i="74"/>
  <c r="N46" i="74"/>
  <c r="N54" i="74"/>
  <c r="N51" i="74"/>
  <c r="J49" i="74"/>
  <c r="J52" i="74"/>
  <c r="J50" i="74"/>
  <c r="F50" i="74"/>
  <c r="E42" i="74"/>
  <c r="R43" i="74"/>
  <c r="H49" i="74"/>
  <c r="H52" i="74"/>
  <c r="O53" i="74"/>
  <c r="O49" i="74"/>
  <c r="O52" i="74"/>
  <c r="S45" i="74"/>
  <c r="R51" i="74"/>
  <c r="M51" i="74"/>
  <c r="I51" i="74"/>
  <c r="E50" i="74"/>
  <c r="E54" i="74"/>
  <c r="E53" i="74"/>
  <c r="H43" i="74"/>
  <c r="L51" i="74"/>
  <c r="G43" i="74"/>
  <c r="K53" i="74"/>
  <c r="K52" i="74"/>
  <c r="K49" i="74"/>
  <c r="P43" i="74"/>
  <c r="S51" i="74"/>
  <c r="D53" i="74"/>
  <c r="C46" i="74"/>
  <c r="G51" i="74"/>
  <c r="G50" i="74"/>
  <c r="B51" i="74"/>
  <c r="J44" i="74"/>
  <c r="J41" i="74"/>
  <c r="N52" i="74"/>
  <c r="N49" i="74"/>
  <c r="J54" i="74"/>
  <c r="I42" i="74"/>
  <c r="I44" i="74"/>
  <c r="I41" i="74"/>
  <c r="E45" i="74"/>
  <c r="E41" i="74"/>
  <c r="E44" i="74"/>
  <c r="R45" i="74"/>
  <c r="H54" i="74"/>
  <c r="K44" i="74"/>
  <c r="K41" i="74"/>
  <c r="K42" i="74"/>
  <c r="O50" i="74"/>
  <c r="A42" i="74"/>
  <c r="A43" i="74"/>
  <c r="S44" i="74"/>
  <c r="S41" i="74"/>
  <c r="R53" i="74"/>
  <c r="M50" i="74"/>
  <c r="I49" i="74"/>
  <c r="I52" i="74"/>
  <c r="H42" i="74"/>
  <c r="H46" i="74"/>
  <c r="D44" i="74"/>
  <c r="D41" i="74"/>
  <c r="D42" i="74"/>
  <c r="L54" i="74"/>
  <c r="L53" i="74"/>
  <c r="G42" i="74"/>
  <c r="P45" i="74"/>
  <c r="S53" i="74"/>
  <c r="G54" i="74"/>
  <c r="F42" i="74"/>
  <c r="J42" i="74"/>
  <c r="J43" i="74"/>
  <c r="N42" i="74"/>
  <c r="N50" i="74"/>
  <c r="J53" i="74"/>
  <c r="J51" i="74"/>
  <c r="F54" i="74"/>
  <c r="F53" i="74"/>
  <c r="F51" i="74"/>
  <c r="I45" i="74"/>
  <c r="I43" i="74"/>
  <c r="E43" i="74"/>
  <c r="R42" i="74"/>
  <c r="H50" i="74"/>
  <c r="H53" i="74"/>
  <c r="K43" i="74"/>
  <c r="K45" i="74"/>
  <c r="O51" i="74"/>
  <c r="A41" i="74"/>
  <c r="A44" i="74"/>
  <c r="A45" i="74"/>
  <c r="S46" i="74"/>
  <c r="S42" i="74"/>
  <c r="R49" i="74"/>
  <c r="R52" i="74"/>
  <c r="M54" i="74"/>
  <c r="M49" i="74"/>
  <c r="M52" i="74"/>
  <c r="M53" i="74"/>
  <c r="E49" i="74"/>
  <c r="E52" i="74"/>
  <c r="E51" i="74"/>
  <c r="H45" i="74"/>
  <c r="D46" i="74"/>
  <c r="D43" i="74"/>
  <c r="G45" i="74"/>
  <c r="K54" i="74"/>
  <c r="K51" i="74"/>
  <c r="K50" i="74"/>
  <c r="R43" i="73"/>
  <c r="R46" i="73"/>
  <c r="R45" i="73"/>
  <c r="N49" i="73"/>
  <c r="N52" i="73"/>
  <c r="R41" i="73"/>
  <c r="R44" i="73"/>
  <c r="N51" i="73"/>
  <c r="N50" i="73"/>
  <c r="P42" i="73"/>
  <c r="S49" i="73"/>
  <c r="S52" i="73"/>
  <c r="S51" i="73"/>
  <c r="S46" i="73"/>
  <c r="S42" i="73"/>
  <c r="R52" i="73"/>
  <c r="R49" i="73"/>
  <c r="O53" i="73"/>
  <c r="K52" i="73"/>
  <c r="K49" i="73"/>
  <c r="G50" i="73"/>
  <c r="G53" i="73"/>
  <c r="B50" i="73"/>
  <c r="J42" i="73"/>
  <c r="F45" i="73"/>
  <c r="F43" i="73"/>
  <c r="N44" i="73"/>
  <c r="N41" i="73"/>
  <c r="J51" i="73"/>
  <c r="L49" i="73"/>
  <c r="L52" i="73"/>
  <c r="L51" i="73"/>
  <c r="I46" i="73"/>
  <c r="I54" i="73"/>
  <c r="H45" i="73"/>
  <c r="D49" i="73"/>
  <c r="D52" i="73"/>
  <c r="D50" i="73"/>
  <c r="H49" i="73"/>
  <c r="H52" i="73"/>
  <c r="H51" i="73"/>
  <c r="Q41" i="73"/>
  <c r="Q44" i="73"/>
  <c r="M50" i="73"/>
  <c r="F54" i="73"/>
  <c r="F52" i="73"/>
  <c r="F49" i="73"/>
  <c r="K43" i="73"/>
  <c r="E45" i="73"/>
  <c r="E43" i="73"/>
  <c r="M45" i="73"/>
  <c r="E54" i="73"/>
  <c r="D46" i="73"/>
  <c r="P50" i="73"/>
  <c r="C45" i="73"/>
  <c r="R42" i="73"/>
  <c r="P44" i="73"/>
  <c r="P41" i="73"/>
  <c r="S50" i="73"/>
  <c r="S43" i="73"/>
  <c r="R54" i="73"/>
  <c r="R50" i="73"/>
  <c r="O50" i="73"/>
  <c r="B54" i="73"/>
  <c r="B52" i="73"/>
  <c r="B49" i="73"/>
  <c r="B51" i="73"/>
  <c r="A42" i="73"/>
  <c r="A44" i="73"/>
  <c r="A41" i="73"/>
  <c r="N46" i="73"/>
  <c r="N42" i="73"/>
  <c r="J52" i="73"/>
  <c r="J49" i="73"/>
  <c r="L54" i="73"/>
  <c r="I45" i="73"/>
  <c r="I50" i="73"/>
  <c r="H46" i="73"/>
  <c r="D54" i="73"/>
  <c r="D53" i="73"/>
  <c r="H53" i="73"/>
  <c r="H54" i="73"/>
  <c r="G44" i="73"/>
  <c r="G41" i="73"/>
  <c r="G45" i="73"/>
  <c r="Q42" i="73"/>
  <c r="M53" i="73"/>
  <c r="F51" i="73"/>
  <c r="F53" i="73"/>
  <c r="K45" i="73"/>
  <c r="M43" i="73"/>
  <c r="E50" i="73"/>
  <c r="D43" i="73"/>
  <c r="P51" i="73"/>
  <c r="C41" i="73"/>
  <c r="C44" i="73"/>
  <c r="P43" i="73"/>
  <c r="S53" i="73"/>
  <c r="S45" i="73"/>
  <c r="R51" i="73"/>
  <c r="O54" i="73"/>
  <c r="O52" i="73"/>
  <c r="O49" i="73"/>
  <c r="K54" i="73"/>
  <c r="K53" i="73"/>
  <c r="G51" i="73"/>
  <c r="J46" i="73"/>
  <c r="J41" i="73"/>
  <c r="J44" i="73"/>
  <c r="F42" i="73"/>
  <c r="A43" i="73"/>
  <c r="N43" i="73"/>
  <c r="L50" i="73"/>
  <c r="I42" i="73"/>
  <c r="I41" i="73"/>
  <c r="I44" i="73"/>
  <c r="I53" i="73"/>
  <c r="H43" i="73"/>
  <c r="H50" i="73"/>
  <c r="G42" i="73"/>
  <c r="G46" i="73"/>
  <c r="Q46" i="73"/>
  <c r="Q43" i="73"/>
  <c r="M52" i="73"/>
  <c r="M49" i="73"/>
  <c r="M51" i="73"/>
  <c r="F50" i="73"/>
  <c r="K44" i="73"/>
  <c r="K41" i="73"/>
  <c r="E46" i="73"/>
  <c r="E44" i="73"/>
  <c r="E41" i="73"/>
  <c r="M44" i="73"/>
  <c r="M41" i="73"/>
  <c r="E53" i="73"/>
  <c r="D41" i="73"/>
  <c r="D44" i="73"/>
  <c r="D42" i="73"/>
  <c r="P54" i="73"/>
  <c r="P53" i="73"/>
  <c r="C42" i="73"/>
  <c r="N54" i="73"/>
  <c r="N53" i="73"/>
  <c r="P46" i="73"/>
  <c r="P45" i="73"/>
  <c r="S54" i="73"/>
  <c r="S44" i="73"/>
  <c r="S41" i="73"/>
  <c r="R53" i="73"/>
  <c r="O51" i="73"/>
  <c r="K50" i="73"/>
  <c r="K51" i="73"/>
  <c r="G54" i="73"/>
  <c r="G52" i="73"/>
  <c r="G49" i="73"/>
  <c r="B53" i="73"/>
  <c r="J45" i="73"/>
  <c r="J43" i="73"/>
  <c r="F46" i="73"/>
  <c r="F41" i="73"/>
  <c r="F44" i="73"/>
  <c r="A45" i="73"/>
  <c r="A46" i="73"/>
  <c r="N45" i="73"/>
  <c r="J54" i="73"/>
  <c r="J50" i="73"/>
  <c r="J53" i="73"/>
  <c r="L53" i="73"/>
  <c r="I43" i="73"/>
  <c r="I51" i="73"/>
  <c r="I52" i="73"/>
  <c r="I49" i="73"/>
  <c r="H44" i="73"/>
  <c r="H41" i="73"/>
  <c r="H42" i="73"/>
  <c r="D51" i="73"/>
  <c r="G43" i="73"/>
  <c r="Q45" i="73"/>
  <c r="M54" i="73"/>
  <c r="K46" i="73"/>
  <c r="K42" i="73"/>
  <c r="E42" i="73"/>
  <c r="M46" i="73"/>
  <c r="M42" i="73"/>
  <c r="E49" i="73"/>
  <c r="E52" i="73"/>
  <c r="E51" i="73"/>
  <c r="D45" i="73"/>
  <c r="P49" i="73"/>
  <c r="P52" i="73"/>
  <c r="C43" i="73"/>
  <c r="C46" i="73"/>
  <c r="Q42" i="72"/>
  <c r="M44" i="72"/>
  <c r="M41" i="72"/>
  <c r="Q43" i="72"/>
  <c r="Q45" i="72"/>
  <c r="Q46" i="72"/>
  <c r="P51" i="72"/>
  <c r="P45" i="72"/>
  <c r="S54" i="72"/>
  <c r="S50" i="72"/>
  <c r="L54" i="72"/>
  <c r="H51" i="72"/>
  <c r="H53" i="72"/>
  <c r="D50" i="72"/>
  <c r="K41" i="72"/>
  <c r="K44" i="72"/>
  <c r="G45" i="72"/>
  <c r="J50" i="72"/>
  <c r="I45" i="72"/>
  <c r="I54" i="72"/>
  <c r="A42" i="72"/>
  <c r="A46" i="72"/>
  <c r="B54" i="72"/>
  <c r="S43" i="72"/>
  <c r="R51" i="72"/>
  <c r="M54" i="72"/>
  <c r="M51" i="72"/>
  <c r="G51" i="72"/>
  <c r="G53" i="72"/>
  <c r="G50" i="72"/>
  <c r="K51" i="72"/>
  <c r="F52" i="72"/>
  <c r="F49" i="72"/>
  <c r="F51" i="72"/>
  <c r="J46" i="72"/>
  <c r="J43" i="72"/>
  <c r="E44" i="72"/>
  <c r="E41" i="72"/>
  <c r="D46" i="72"/>
  <c r="D42" i="72"/>
  <c r="N45" i="72"/>
  <c r="N53" i="72"/>
  <c r="M43" i="72"/>
  <c r="M45" i="72"/>
  <c r="P50" i="72"/>
  <c r="P44" i="72"/>
  <c r="P41" i="72"/>
  <c r="S51" i="72"/>
  <c r="L51" i="72"/>
  <c r="L52" i="72"/>
  <c r="L49" i="72"/>
  <c r="D54" i="72"/>
  <c r="D53" i="72"/>
  <c r="K42" i="72"/>
  <c r="K43" i="72"/>
  <c r="G42" i="72"/>
  <c r="C46" i="72"/>
  <c r="C41" i="72"/>
  <c r="C44" i="72"/>
  <c r="O50" i="72"/>
  <c r="J49" i="72"/>
  <c r="J52" i="72"/>
  <c r="E50" i="72"/>
  <c r="E51" i="72"/>
  <c r="I46" i="72"/>
  <c r="I50" i="72"/>
  <c r="I53" i="72"/>
  <c r="A43" i="72"/>
  <c r="B51" i="72"/>
  <c r="B49" i="72"/>
  <c r="B52" i="72"/>
  <c r="S45" i="72"/>
  <c r="R53" i="72"/>
  <c r="M50" i="72"/>
  <c r="F45" i="72"/>
  <c r="F44" i="72"/>
  <c r="F41" i="72"/>
  <c r="R41" i="72"/>
  <c r="R44" i="72"/>
  <c r="K52" i="72"/>
  <c r="K49" i="72"/>
  <c r="F53" i="72"/>
  <c r="F54" i="72"/>
  <c r="E42" i="72"/>
  <c r="D43" i="72"/>
  <c r="N46" i="72"/>
  <c r="N52" i="72"/>
  <c r="N49" i="72"/>
  <c r="N51" i="72"/>
  <c r="H41" i="72"/>
  <c r="H44" i="72"/>
  <c r="H43" i="72"/>
  <c r="M42" i="72"/>
  <c r="P53" i="72"/>
  <c r="P54" i="72"/>
  <c r="P46" i="72"/>
  <c r="P42" i="72"/>
  <c r="S53" i="72"/>
  <c r="L50" i="72"/>
  <c r="H50" i="72"/>
  <c r="D49" i="72"/>
  <c r="D52" i="72"/>
  <c r="K46" i="72"/>
  <c r="G46" i="72"/>
  <c r="G41" i="72"/>
  <c r="G44" i="72"/>
  <c r="C45" i="72"/>
  <c r="C43" i="72"/>
  <c r="O51" i="72"/>
  <c r="O53" i="72"/>
  <c r="J51" i="72"/>
  <c r="E54" i="72"/>
  <c r="I43" i="72"/>
  <c r="A44" i="72"/>
  <c r="A41" i="72"/>
  <c r="S44" i="72"/>
  <c r="S41" i="72"/>
  <c r="R52" i="72"/>
  <c r="R49" i="72"/>
  <c r="G54" i="72"/>
  <c r="G52" i="72"/>
  <c r="G49" i="72"/>
  <c r="F46" i="72"/>
  <c r="F42" i="72"/>
  <c r="R46" i="72"/>
  <c r="R42" i="72"/>
  <c r="R43" i="72"/>
  <c r="K53" i="72"/>
  <c r="F50" i="72"/>
  <c r="J45" i="72"/>
  <c r="E45" i="72"/>
  <c r="D45" i="72"/>
  <c r="N42" i="72"/>
  <c r="N54" i="72"/>
  <c r="H42" i="72"/>
  <c r="H45" i="72"/>
  <c r="Q41" i="72"/>
  <c r="Q44" i="72"/>
  <c r="M46" i="72"/>
  <c r="P49" i="72"/>
  <c r="P52" i="72"/>
  <c r="P43" i="72"/>
  <c r="S49" i="72"/>
  <c r="S52" i="72"/>
  <c r="L53" i="72"/>
  <c r="H54" i="72"/>
  <c r="H49" i="72"/>
  <c r="H52" i="72"/>
  <c r="D51" i="72"/>
  <c r="K45" i="72"/>
  <c r="G43" i="72"/>
  <c r="C42" i="72"/>
  <c r="O54" i="72"/>
  <c r="O49" i="72"/>
  <c r="O52" i="72"/>
  <c r="J53" i="72"/>
  <c r="J54" i="72"/>
  <c r="E52" i="72"/>
  <c r="E49" i="72"/>
  <c r="E53" i="72"/>
  <c r="I41" i="72"/>
  <c r="I44" i="72"/>
  <c r="I42" i="72"/>
  <c r="I52" i="72"/>
  <c r="I49" i="72"/>
  <c r="I51" i="72"/>
  <c r="A45" i="72"/>
  <c r="B53" i="72"/>
  <c r="B50" i="72"/>
  <c r="S46" i="72"/>
  <c r="S42" i="72"/>
  <c r="R54" i="72"/>
  <c r="R50" i="72"/>
  <c r="M52" i="72"/>
  <c r="M49" i="72"/>
  <c r="M53" i="72"/>
  <c r="F43" i="72"/>
  <c r="R45" i="72"/>
  <c r="K54" i="72"/>
  <c r="K50" i="72"/>
  <c r="J41" i="72"/>
  <c r="J44" i="72"/>
  <c r="J42" i="72"/>
  <c r="E43" i="72"/>
  <c r="E46" i="72"/>
  <c r="D44" i="72"/>
  <c r="D41" i="72"/>
  <c r="N43" i="72"/>
  <c r="N41" i="72"/>
  <c r="N44" i="72"/>
  <c r="N50" i="72"/>
  <c r="H46" i="72"/>
  <c r="R43" i="71"/>
  <c r="N44" i="71"/>
  <c r="N41" i="71"/>
  <c r="R41" i="71"/>
  <c r="R44" i="71"/>
  <c r="R45" i="71"/>
  <c r="R46" i="71"/>
  <c r="N45" i="71"/>
  <c r="N46" i="71"/>
  <c r="N51" i="71"/>
  <c r="J54" i="71"/>
  <c r="J53" i="71"/>
  <c r="F49" i="71"/>
  <c r="F52" i="71"/>
  <c r="F53" i="71"/>
  <c r="P54" i="71"/>
  <c r="P50" i="71"/>
  <c r="H52" i="71"/>
  <c r="H49" i="71"/>
  <c r="M46" i="71"/>
  <c r="M42" i="71"/>
  <c r="Q45" i="71"/>
  <c r="S53" i="71"/>
  <c r="K53" i="71"/>
  <c r="K54" i="71"/>
  <c r="K51" i="71"/>
  <c r="E54" i="71"/>
  <c r="P42" i="71"/>
  <c r="R53" i="71"/>
  <c r="R50" i="71"/>
  <c r="O54" i="71"/>
  <c r="I53" i="71"/>
  <c r="D51" i="71"/>
  <c r="D53" i="71"/>
  <c r="J46" i="71"/>
  <c r="A42" i="71"/>
  <c r="A43" i="71"/>
  <c r="M53" i="71"/>
  <c r="M49" i="71"/>
  <c r="M52" i="71"/>
  <c r="B53" i="71"/>
  <c r="I42" i="71"/>
  <c r="I43" i="71"/>
  <c r="L53" i="71"/>
  <c r="L54" i="71"/>
  <c r="G54" i="71"/>
  <c r="G46" i="71"/>
  <c r="K45" i="71"/>
  <c r="C43" i="71"/>
  <c r="H43" i="71"/>
  <c r="R42" i="71"/>
  <c r="N42" i="71"/>
  <c r="J52" i="71"/>
  <c r="J49" i="71"/>
  <c r="F50" i="71"/>
  <c r="F51" i="71"/>
  <c r="P51" i="71"/>
  <c r="H53" i="71"/>
  <c r="E46" i="71"/>
  <c r="E43" i="71"/>
  <c r="M43" i="71"/>
  <c r="Q44" i="71"/>
  <c r="Q41" i="71"/>
  <c r="S51" i="71"/>
  <c r="K52" i="71"/>
  <c r="K49" i="71"/>
  <c r="E50" i="71"/>
  <c r="E52" i="71"/>
  <c r="E49" i="71"/>
  <c r="P45" i="71"/>
  <c r="O50" i="71"/>
  <c r="O52" i="71"/>
  <c r="O49" i="71"/>
  <c r="O51" i="71"/>
  <c r="I51" i="71"/>
  <c r="J42" i="71"/>
  <c r="F42" i="71"/>
  <c r="F43" i="71"/>
  <c r="A45" i="71"/>
  <c r="M51" i="71"/>
  <c r="M54" i="71"/>
  <c r="B54" i="71"/>
  <c r="I45" i="71"/>
  <c r="S41" i="71"/>
  <c r="S44" i="71"/>
  <c r="S43" i="71"/>
  <c r="L50" i="71"/>
  <c r="G53" i="71"/>
  <c r="G44" i="71"/>
  <c r="G41" i="71"/>
  <c r="D44" i="71"/>
  <c r="D41" i="71"/>
  <c r="D42" i="71"/>
  <c r="K41" i="71"/>
  <c r="K44" i="71"/>
  <c r="K43" i="71"/>
  <c r="C46" i="71"/>
  <c r="C45" i="71"/>
  <c r="H42" i="71"/>
  <c r="N54" i="71"/>
  <c r="N53" i="71"/>
  <c r="J51" i="71"/>
  <c r="F54" i="71"/>
  <c r="P53" i="71"/>
  <c r="H51" i="71"/>
  <c r="H54" i="71"/>
  <c r="E42" i="71"/>
  <c r="M45" i="71"/>
  <c r="Q46" i="71"/>
  <c r="Q42" i="71"/>
  <c r="S54" i="71"/>
  <c r="E53" i="71"/>
  <c r="E51" i="71"/>
  <c r="R51" i="71"/>
  <c r="R49" i="71"/>
  <c r="R52" i="71"/>
  <c r="O53" i="71"/>
  <c r="I54" i="71"/>
  <c r="I52" i="71"/>
  <c r="I49" i="71"/>
  <c r="D49" i="71"/>
  <c r="D52" i="71"/>
  <c r="D54" i="71"/>
  <c r="J43" i="71"/>
  <c r="J44" i="71"/>
  <c r="J41" i="71"/>
  <c r="F45" i="71"/>
  <c r="B51" i="71"/>
  <c r="S45" i="71"/>
  <c r="S46" i="71"/>
  <c r="L51" i="71"/>
  <c r="G42" i="71"/>
  <c r="G45" i="71"/>
  <c r="D45" i="71"/>
  <c r="C41" i="71"/>
  <c r="C44" i="71"/>
  <c r="H45" i="71"/>
  <c r="N43" i="71"/>
  <c r="N52" i="71"/>
  <c r="N49" i="71"/>
  <c r="N50" i="71"/>
  <c r="J50" i="71"/>
  <c r="P49" i="71"/>
  <c r="P52" i="71"/>
  <c r="H50" i="71"/>
  <c r="E45" i="71"/>
  <c r="E44" i="71"/>
  <c r="E41" i="71"/>
  <c r="M44" i="71"/>
  <c r="M41" i="71"/>
  <c r="Q43" i="71"/>
  <c r="S52" i="71"/>
  <c r="S49" i="71"/>
  <c r="S50" i="71"/>
  <c r="K50" i="71"/>
  <c r="P46" i="71"/>
  <c r="P43" i="71"/>
  <c r="P44" i="71"/>
  <c r="P41" i="71"/>
  <c r="R54" i="71"/>
  <c r="I50" i="71"/>
  <c r="D50" i="71"/>
  <c r="J45" i="71"/>
  <c r="F46" i="71"/>
  <c r="F41" i="71"/>
  <c r="F44" i="71"/>
  <c r="A46" i="71"/>
  <c r="A41" i="71"/>
  <c r="A44" i="71"/>
  <c r="M50" i="71"/>
  <c r="B52" i="71"/>
  <c r="B49" i="71"/>
  <c r="B50" i="71"/>
  <c r="I46" i="71"/>
  <c r="I41" i="71"/>
  <c r="I44" i="71"/>
  <c r="S42" i="71"/>
  <c r="L52" i="71"/>
  <c r="L49" i="71"/>
  <c r="G52" i="71"/>
  <c r="G49" i="71"/>
  <c r="G50" i="71"/>
  <c r="G51" i="71"/>
  <c r="G43" i="71"/>
  <c r="D43" i="71"/>
  <c r="D46" i="71"/>
  <c r="K46" i="71"/>
  <c r="K42" i="71"/>
  <c r="C42" i="71"/>
  <c r="H44" i="71"/>
  <c r="H41" i="71"/>
  <c r="H46" i="71"/>
  <c r="S44" i="70"/>
  <c r="S41" i="70"/>
  <c r="S42" i="70"/>
  <c r="S46" i="70"/>
  <c r="S43" i="70"/>
  <c r="S45" i="70"/>
  <c r="K54" i="70"/>
  <c r="R43" i="70"/>
  <c r="P42" i="70"/>
  <c r="P45" i="70"/>
  <c r="S49" i="70"/>
  <c r="S52" i="70"/>
  <c r="S51" i="70"/>
  <c r="L54" i="70"/>
  <c r="D49" i="70"/>
  <c r="D52" i="70"/>
  <c r="D51" i="70"/>
  <c r="K45" i="70"/>
  <c r="G42" i="70"/>
  <c r="C44" i="70"/>
  <c r="C41" i="70"/>
  <c r="R54" i="70"/>
  <c r="R50" i="70"/>
  <c r="G50" i="70"/>
  <c r="M45" i="70"/>
  <c r="I53" i="70"/>
  <c r="I50" i="70"/>
  <c r="F44" i="70"/>
  <c r="F41" i="70"/>
  <c r="N51" i="70"/>
  <c r="F53" i="70"/>
  <c r="F52" i="70"/>
  <c r="F49" i="70"/>
  <c r="J42" i="70"/>
  <c r="Q45" i="70"/>
  <c r="P53" i="70"/>
  <c r="M54" i="70"/>
  <c r="M51" i="70"/>
  <c r="E53" i="70"/>
  <c r="E54" i="70"/>
  <c r="I45" i="70"/>
  <c r="D44" i="70"/>
  <c r="D41" i="70"/>
  <c r="N41" i="70"/>
  <c r="N44" i="70"/>
  <c r="N46" i="70"/>
  <c r="J53" i="70"/>
  <c r="H43" i="70"/>
  <c r="K51" i="70"/>
  <c r="R46" i="70"/>
  <c r="P41" i="70"/>
  <c r="P44" i="70"/>
  <c r="S54" i="70"/>
  <c r="L50" i="70"/>
  <c r="L53" i="70"/>
  <c r="L51" i="70"/>
  <c r="H50" i="70"/>
  <c r="H51" i="70"/>
  <c r="K41" i="70"/>
  <c r="K44" i="70"/>
  <c r="G44" i="70"/>
  <c r="G41" i="70"/>
  <c r="C46" i="70"/>
  <c r="C43" i="70"/>
  <c r="R51" i="70"/>
  <c r="O54" i="70"/>
  <c r="O49" i="70"/>
  <c r="O52" i="70"/>
  <c r="G49" i="70"/>
  <c r="G52" i="70"/>
  <c r="A41" i="70"/>
  <c r="A44" i="70"/>
  <c r="A45" i="70"/>
  <c r="M41" i="70"/>
  <c r="M44" i="70"/>
  <c r="I52" i="70"/>
  <c r="I49" i="70"/>
  <c r="F42" i="70"/>
  <c r="F45" i="70"/>
  <c r="N54" i="70"/>
  <c r="F51" i="70"/>
  <c r="F54" i="70"/>
  <c r="J45" i="70"/>
  <c r="E43" i="70"/>
  <c r="E42" i="70"/>
  <c r="Q41" i="70"/>
  <c r="Q44" i="70"/>
  <c r="P49" i="70"/>
  <c r="P52" i="70"/>
  <c r="M49" i="70"/>
  <c r="M52" i="70"/>
  <c r="M50" i="70"/>
  <c r="E50" i="70"/>
  <c r="I43" i="70"/>
  <c r="I46" i="70"/>
  <c r="D42" i="70"/>
  <c r="D45" i="70"/>
  <c r="N45" i="70"/>
  <c r="J51" i="70"/>
  <c r="H44" i="70"/>
  <c r="H41" i="70"/>
  <c r="H45" i="70"/>
  <c r="K50" i="70"/>
  <c r="K52" i="70"/>
  <c r="K49" i="70"/>
  <c r="B51" i="70"/>
  <c r="B54" i="70"/>
  <c r="R44" i="70"/>
  <c r="R41" i="70"/>
  <c r="P43" i="70"/>
  <c r="S53" i="70"/>
  <c r="S50" i="70"/>
  <c r="L49" i="70"/>
  <c r="L52" i="70"/>
  <c r="H52" i="70"/>
  <c r="H49" i="70"/>
  <c r="D54" i="70"/>
  <c r="K43" i="70"/>
  <c r="G45" i="70"/>
  <c r="G43" i="70"/>
  <c r="C45" i="70"/>
  <c r="R53" i="70"/>
  <c r="O51" i="70"/>
  <c r="G54" i="70"/>
  <c r="G53" i="70"/>
  <c r="A42" i="70"/>
  <c r="M46" i="70"/>
  <c r="M42" i="70"/>
  <c r="F43" i="70"/>
  <c r="F46" i="70"/>
  <c r="N50" i="70"/>
  <c r="F50" i="70"/>
  <c r="J46" i="70"/>
  <c r="J41" i="70"/>
  <c r="J44" i="70"/>
  <c r="E44" i="70"/>
  <c r="E41" i="70"/>
  <c r="E45" i="70"/>
  <c r="Q46" i="70"/>
  <c r="Q42" i="70"/>
  <c r="P54" i="70"/>
  <c r="P50" i="70"/>
  <c r="E52" i="70"/>
  <c r="E49" i="70"/>
  <c r="D46" i="70"/>
  <c r="N42" i="70"/>
  <c r="J54" i="70"/>
  <c r="H42" i="70"/>
  <c r="K53" i="70"/>
  <c r="B50" i="70"/>
  <c r="B52" i="70"/>
  <c r="B49" i="70"/>
  <c r="B53" i="70"/>
  <c r="R42" i="70"/>
  <c r="R45" i="70"/>
  <c r="P46" i="70"/>
  <c r="H54" i="70"/>
  <c r="H53" i="70"/>
  <c r="D50" i="70"/>
  <c r="D53" i="70"/>
  <c r="K42" i="70"/>
  <c r="K46" i="70"/>
  <c r="G46" i="70"/>
  <c r="C42" i="70"/>
  <c r="R49" i="70"/>
  <c r="R52" i="70"/>
  <c r="O50" i="70"/>
  <c r="O53" i="70"/>
  <c r="G51" i="70"/>
  <c r="A43" i="70"/>
  <c r="A46" i="70"/>
  <c r="M43" i="70"/>
  <c r="I54" i="70"/>
  <c r="I51" i="70"/>
  <c r="N53" i="70"/>
  <c r="N49" i="70"/>
  <c r="N52" i="70"/>
  <c r="J43" i="70"/>
  <c r="E46" i="70"/>
  <c r="Q43" i="70"/>
  <c r="P51" i="70"/>
  <c r="M53" i="70"/>
  <c r="E51" i="70"/>
  <c r="I41" i="70"/>
  <c r="I44" i="70"/>
  <c r="I42" i="70"/>
  <c r="D43" i="70"/>
  <c r="N43" i="70"/>
  <c r="J50" i="70"/>
  <c r="J49" i="70"/>
  <c r="J52" i="70"/>
  <c r="H46" i="70"/>
  <c r="Q45" i="69"/>
  <c r="Q46" i="69"/>
  <c r="Q43" i="69"/>
  <c r="Q42" i="69"/>
  <c r="M46" i="69"/>
  <c r="M43" i="69"/>
  <c r="M44" i="69"/>
  <c r="M41" i="69"/>
  <c r="N42" i="69"/>
  <c r="N45" i="69"/>
  <c r="O54" i="69"/>
  <c r="K54" i="69"/>
  <c r="J46" i="69"/>
  <c r="F45" i="69"/>
  <c r="F43" i="69"/>
  <c r="R46" i="69"/>
  <c r="R44" i="69"/>
  <c r="R41" i="69"/>
  <c r="S51" i="69"/>
  <c r="J52" i="69"/>
  <c r="J49" i="69"/>
  <c r="F54" i="69"/>
  <c r="F49" i="69"/>
  <c r="F52" i="69"/>
  <c r="F51" i="69"/>
  <c r="I42" i="69"/>
  <c r="E42" i="69"/>
  <c r="E41" i="69"/>
  <c r="E44" i="69"/>
  <c r="P41" i="69"/>
  <c r="P44" i="69"/>
  <c r="M50" i="69"/>
  <c r="M49" i="69"/>
  <c r="M52" i="69"/>
  <c r="I49" i="69"/>
  <c r="I52" i="69"/>
  <c r="I50" i="69"/>
  <c r="E54" i="69"/>
  <c r="H43" i="69"/>
  <c r="D44" i="69"/>
  <c r="D41" i="69"/>
  <c r="D46" i="69"/>
  <c r="K43" i="69"/>
  <c r="K45" i="69"/>
  <c r="H50" i="69"/>
  <c r="H51" i="69"/>
  <c r="G41" i="69"/>
  <c r="G44" i="69"/>
  <c r="G42" i="69"/>
  <c r="D54" i="69"/>
  <c r="C41" i="69"/>
  <c r="C44" i="69"/>
  <c r="C42" i="69"/>
  <c r="Q41" i="69"/>
  <c r="Q44" i="69"/>
  <c r="M42" i="69"/>
  <c r="P49" i="69"/>
  <c r="P52" i="69"/>
  <c r="P53" i="69"/>
  <c r="S43" i="69"/>
  <c r="S45" i="69"/>
  <c r="N44" i="69"/>
  <c r="N41" i="69"/>
  <c r="O52" i="69"/>
  <c r="O49" i="69"/>
  <c r="O50" i="69"/>
  <c r="K49" i="69"/>
  <c r="K52" i="69"/>
  <c r="K50" i="69"/>
  <c r="G52" i="69"/>
  <c r="G49" i="69"/>
  <c r="B52" i="69"/>
  <c r="B49" i="69"/>
  <c r="B51" i="69"/>
  <c r="J41" i="69"/>
  <c r="J44" i="69"/>
  <c r="F46" i="69"/>
  <c r="R42" i="69"/>
  <c r="S53" i="69"/>
  <c r="N50" i="69"/>
  <c r="J53" i="69"/>
  <c r="F53" i="69"/>
  <c r="I45" i="69"/>
  <c r="E45" i="69"/>
  <c r="E43" i="69"/>
  <c r="P46" i="69"/>
  <c r="P42" i="69"/>
  <c r="R53" i="69"/>
  <c r="R54" i="69"/>
  <c r="M54" i="69"/>
  <c r="M51" i="69"/>
  <c r="I51" i="69"/>
  <c r="I53" i="69"/>
  <c r="E52" i="69"/>
  <c r="E49" i="69"/>
  <c r="E50" i="69"/>
  <c r="E53" i="69"/>
  <c r="H42" i="69"/>
  <c r="D43" i="69"/>
  <c r="L53" i="69"/>
  <c r="L51" i="69"/>
  <c r="L49" i="69"/>
  <c r="L52" i="69"/>
  <c r="K46" i="69"/>
  <c r="H53" i="69"/>
  <c r="G43" i="69"/>
  <c r="G45" i="69"/>
  <c r="D51" i="69"/>
  <c r="D50" i="69"/>
  <c r="D49" i="69"/>
  <c r="D52" i="69"/>
  <c r="C45" i="69"/>
  <c r="A42" i="69"/>
  <c r="P54" i="69"/>
  <c r="P51" i="69"/>
  <c r="S46" i="69"/>
  <c r="N43" i="69"/>
  <c r="O51" i="69"/>
  <c r="K51" i="69"/>
  <c r="G53" i="69"/>
  <c r="G51" i="69"/>
  <c r="B53" i="69"/>
  <c r="J42" i="69"/>
  <c r="J43" i="69"/>
  <c r="S52" i="69"/>
  <c r="S49" i="69"/>
  <c r="N49" i="69"/>
  <c r="N52" i="69"/>
  <c r="N54" i="69"/>
  <c r="N51" i="69"/>
  <c r="F50" i="69"/>
  <c r="I46" i="69"/>
  <c r="I41" i="69"/>
  <c r="I44" i="69"/>
  <c r="E46" i="69"/>
  <c r="P43" i="69"/>
  <c r="R50" i="69"/>
  <c r="I54" i="69"/>
  <c r="E51" i="69"/>
  <c r="H45" i="69"/>
  <c r="D42" i="69"/>
  <c r="L54" i="69"/>
  <c r="H54" i="69"/>
  <c r="G46" i="69"/>
  <c r="D53" i="69"/>
  <c r="C43" i="69"/>
  <c r="C46" i="69"/>
  <c r="A45" i="69"/>
  <c r="A44" i="69"/>
  <c r="A41" i="69"/>
  <c r="M45" i="69"/>
  <c r="P50" i="69"/>
  <c r="S44" i="69"/>
  <c r="S41" i="69"/>
  <c r="S42" i="69"/>
  <c r="N46" i="69"/>
  <c r="O53" i="69"/>
  <c r="K53" i="69"/>
  <c r="G54" i="69"/>
  <c r="G50" i="69"/>
  <c r="B54" i="69"/>
  <c r="B50" i="69"/>
  <c r="J45" i="69"/>
  <c r="F42" i="69"/>
  <c r="F44" i="69"/>
  <c r="F41" i="69"/>
  <c r="R43" i="69"/>
  <c r="R45" i="69"/>
  <c r="S54" i="69"/>
  <c r="S50" i="69"/>
  <c r="N53" i="69"/>
  <c r="J54" i="69"/>
  <c r="J50" i="69"/>
  <c r="J51" i="69"/>
  <c r="I43" i="69"/>
  <c r="P45" i="69"/>
  <c r="R51" i="69"/>
  <c r="R52" i="69"/>
  <c r="R49" i="69"/>
  <c r="M53" i="69"/>
  <c r="H41" i="69"/>
  <c r="H44" i="69"/>
  <c r="H46" i="69"/>
  <c r="D45" i="69"/>
  <c r="L50" i="69"/>
  <c r="K44" i="69"/>
  <c r="K41" i="69"/>
  <c r="K42" i="69"/>
  <c r="H49" i="69"/>
  <c r="H52" i="69"/>
  <c r="A46" i="69"/>
  <c r="A43" i="69"/>
  <c r="Q42" i="68"/>
  <c r="M42" i="68"/>
  <c r="M46" i="68"/>
  <c r="P54" i="68"/>
  <c r="M45" i="68"/>
  <c r="P50" i="68"/>
  <c r="P44" i="68"/>
  <c r="P41" i="68"/>
  <c r="Q46" i="68"/>
  <c r="Q44" i="68"/>
  <c r="Q41" i="68"/>
  <c r="M43" i="68"/>
  <c r="P43" i="68"/>
  <c r="Q43" i="68"/>
  <c r="S49" i="68"/>
  <c r="S52" i="68"/>
  <c r="Q45" i="68"/>
  <c r="M41" i="68"/>
  <c r="M44" i="68"/>
  <c r="P51" i="68"/>
  <c r="P49" i="68"/>
  <c r="P52" i="68"/>
  <c r="P45" i="68"/>
  <c r="S54" i="68"/>
  <c r="S50" i="68"/>
  <c r="N43" i="68"/>
  <c r="N45" i="68"/>
  <c r="N49" i="68"/>
  <c r="N52" i="68"/>
  <c r="N51" i="68"/>
  <c r="J53" i="68"/>
  <c r="F54" i="68"/>
  <c r="S46" i="68"/>
  <c r="S42" i="68"/>
  <c r="E53" i="68"/>
  <c r="R45" i="68"/>
  <c r="R43" i="68"/>
  <c r="L51" i="68"/>
  <c r="H54" i="68"/>
  <c r="H49" i="68"/>
  <c r="H52" i="68"/>
  <c r="D50" i="68"/>
  <c r="D49" i="68"/>
  <c r="D52" i="68"/>
  <c r="K41" i="68"/>
  <c r="K44" i="68"/>
  <c r="K46" i="68"/>
  <c r="G46" i="68"/>
  <c r="G43" i="68"/>
  <c r="C45" i="68"/>
  <c r="I46" i="68"/>
  <c r="R51" i="68"/>
  <c r="I52" i="68"/>
  <c r="I49" i="68"/>
  <c r="O52" i="68"/>
  <c r="O49" i="68"/>
  <c r="K49" i="68"/>
  <c r="K52" i="68"/>
  <c r="G52" i="68"/>
  <c r="G49" i="68"/>
  <c r="B51" i="68"/>
  <c r="J45" i="68"/>
  <c r="F41" i="68"/>
  <c r="F44" i="68"/>
  <c r="F42" i="68"/>
  <c r="A43" i="68"/>
  <c r="A42" i="68"/>
  <c r="E42" i="68"/>
  <c r="E43" i="68"/>
  <c r="M51" i="68"/>
  <c r="M53" i="68"/>
  <c r="S51" i="68"/>
  <c r="N46" i="68"/>
  <c r="N54" i="68"/>
  <c r="N50" i="68"/>
  <c r="J51" i="68"/>
  <c r="F49" i="68"/>
  <c r="F52" i="68"/>
  <c r="D42" i="68"/>
  <c r="S43" i="68"/>
  <c r="E52" i="68"/>
  <c r="E49" i="68"/>
  <c r="E50" i="68"/>
  <c r="R46" i="68"/>
  <c r="L53" i="68"/>
  <c r="H53" i="68"/>
  <c r="D51" i="68"/>
  <c r="D54" i="68"/>
  <c r="K43" i="68"/>
  <c r="K42" i="68"/>
  <c r="R53" i="68"/>
  <c r="I51" i="68"/>
  <c r="O51" i="68"/>
  <c r="K53" i="68"/>
  <c r="K50" i="68"/>
  <c r="G53" i="68"/>
  <c r="F43" i="68"/>
  <c r="F45" i="68"/>
  <c r="A45" i="68"/>
  <c r="E45" i="68"/>
  <c r="M50" i="68"/>
  <c r="H42" i="68"/>
  <c r="H44" i="68"/>
  <c r="H41" i="68"/>
  <c r="P53" i="68"/>
  <c r="P46" i="68"/>
  <c r="P42" i="68"/>
  <c r="S53" i="68"/>
  <c r="N53" i="68"/>
  <c r="J54" i="68"/>
  <c r="F50" i="68"/>
  <c r="F51" i="68"/>
  <c r="D41" i="68"/>
  <c r="D44" i="68"/>
  <c r="D45" i="68"/>
  <c r="S45" i="68"/>
  <c r="E54" i="68"/>
  <c r="E51" i="68"/>
  <c r="K45" i="68"/>
  <c r="G42" i="68"/>
  <c r="C44" i="68"/>
  <c r="C41" i="68"/>
  <c r="I41" i="68"/>
  <c r="I44" i="68"/>
  <c r="I42" i="68"/>
  <c r="R52" i="68"/>
  <c r="R49" i="68"/>
  <c r="I50" i="68"/>
  <c r="O53" i="68"/>
  <c r="O54" i="68"/>
  <c r="K51" i="68"/>
  <c r="G54" i="68"/>
  <c r="G50" i="68"/>
  <c r="B49" i="68"/>
  <c r="B52" i="68"/>
  <c r="B53" i="68"/>
  <c r="B50" i="68"/>
  <c r="J46" i="68"/>
  <c r="J41" i="68"/>
  <c r="J44" i="68"/>
  <c r="F46" i="68"/>
  <c r="A46" i="68"/>
  <c r="E46" i="68"/>
  <c r="M54" i="68"/>
  <c r="M49" i="68"/>
  <c r="M52" i="68"/>
  <c r="H45" i="68"/>
  <c r="H43" i="68"/>
  <c r="N44" i="68"/>
  <c r="N41" i="68"/>
  <c r="N42" i="68"/>
  <c r="J49" i="68"/>
  <c r="J52" i="68"/>
  <c r="J50" i="68"/>
  <c r="F53" i="68"/>
  <c r="D46" i="68"/>
  <c r="D43" i="68"/>
  <c r="S41" i="68"/>
  <c r="S44" i="68"/>
  <c r="R42" i="68"/>
  <c r="R41" i="68"/>
  <c r="R44" i="68"/>
  <c r="L50" i="68"/>
  <c r="L54" i="68"/>
  <c r="L49" i="68"/>
  <c r="L52" i="68"/>
  <c r="H51" i="68"/>
  <c r="H50" i="68"/>
  <c r="D53" i="68"/>
  <c r="G44" i="68"/>
  <c r="G41" i="68"/>
  <c r="G45" i="68"/>
  <c r="C46" i="68"/>
  <c r="C43" i="68"/>
  <c r="C42" i="68"/>
  <c r="I43" i="68"/>
  <c r="I45" i="68"/>
  <c r="R54" i="68"/>
  <c r="R50" i="68"/>
  <c r="I54" i="68"/>
  <c r="I53" i="68"/>
  <c r="O50" i="68"/>
  <c r="K54" i="68"/>
  <c r="G51" i="68"/>
  <c r="B54" i="68"/>
  <c r="J42" i="68"/>
  <c r="J43" i="68"/>
  <c r="A41" i="68"/>
  <c r="A44" i="68"/>
  <c r="E41" i="68"/>
  <c r="E44" i="68"/>
  <c r="H46" i="68"/>
  <c r="S46" i="67"/>
  <c r="S41" i="67"/>
  <c r="S44" i="67"/>
  <c r="R49" i="67"/>
  <c r="R52" i="67"/>
  <c r="N41" i="67"/>
  <c r="N44" i="67"/>
  <c r="J49" i="67"/>
  <c r="J52" i="67"/>
  <c r="F50" i="67"/>
  <c r="F53" i="67"/>
  <c r="I46" i="67"/>
  <c r="S45" i="67"/>
  <c r="S43" i="67"/>
  <c r="R54" i="67"/>
  <c r="R44" i="67"/>
  <c r="R41" i="67"/>
  <c r="N42" i="67"/>
  <c r="P52" i="67"/>
  <c r="P49" i="67"/>
  <c r="N50" i="67"/>
  <c r="N51" i="67"/>
  <c r="J51" i="67"/>
  <c r="J53" i="67"/>
  <c r="F51" i="67"/>
  <c r="R53" i="67"/>
  <c r="R43" i="67"/>
  <c r="N46" i="67"/>
  <c r="N45" i="67"/>
  <c r="P50" i="67"/>
  <c r="N53" i="67"/>
  <c r="J54" i="67"/>
  <c r="S42" i="67"/>
  <c r="R50" i="67"/>
  <c r="R45" i="67"/>
  <c r="P54" i="67"/>
  <c r="P53" i="67"/>
  <c r="N52" i="67"/>
  <c r="N49" i="67"/>
  <c r="J50" i="67"/>
  <c r="F54" i="67"/>
  <c r="R51" i="67"/>
  <c r="R46" i="67"/>
  <c r="R42" i="67"/>
  <c r="N43" i="67"/>
  <c r="P51" i="67"/>
  <c r="N54" i="67"/>
  <c r="F52" i="67"/>
  <c r="F49" i="67"/>
  <c r="I45" i="67"/>
  <c r="I44" i="67"/>
  <c r="I41" i="67"/>
  <c r="M43" i="67"/>
  <c r="M53" i="67"/>
  <c r="M54" i="67"/>
  <c r="M49" i="67"/>
  <c r="M52" i="67"/>
  <c r="I54" i="67"/>
  <c r="I50" i="67"/>
  <c r="E50" i="67"/>
  <c r="E52" i="67"/>
  <c r="E49" i="67"/>
  <c r="H42" i="67"/>
  <c r="H43" i="67"/>
  <c r="D41" i="67"/>
  <c r="D44" i="67"/>
  <c r="B50" i="67"/>
  <c r="J43" i="67"/>
  <c r="J45" i="67"/>
  <c r="E45" i="67"/>
  <c r="E43" i="67"/>
  <c r="Q45" i="67"/>
  <c r="S54" i="67"/>
  <c r="S51" i="67"/>
  <c r="L49" i="67"/>
  <c r="L52" i="67"/>
  <c r="H53" i="67"/>
  <c r="H54" i="67"/>
  <c r="H51" i="67"/>
  <c r="D52" i="67"/>
  <c r="D49" i="67"/>
  <c r="K46" i="67"/>
  <c r="G42" i="67"/>
  <c r="C44" i="67"/>
  <c r="C41" i="67"/>
  <c r="P41" i="67"/>
  <c r="P44" i="67"/>
  <c r="O54" i="67"/>
  <c r="F43" i="67"/>
  <c r="A43" i="67"/>
  <c r="A45" i="67"/>
  <c r="I43" i="67"/>
  <c r="M45" i="67"/>
  <c r="E51" i="67"/>
  <c r="H45" i="67"/>
  <c r="D42" i="67"/>
  <c r="D43" i="67"/>
  <c r="B54" i="67"/>
  <c r="B53" i="67"/>
  <c r="J46" i="67"/>
  <c r="E46" i="67"/>
  <c r="Q44" i="67"/>
  <c r="Q41" i="67"/>
  <c r="L54" i="67"/>
  <c r="H52" i="67"/>
  <c r="H49" i="67"/>
  <c r="H50" i="67"/>
  <c r="D53" i="67"/>
  <c r="D51" i="67"/>
  <c r="K44" i="67"/>
  <c r="K41" i="67"/>
  <c r="G45" i="67"/>
  <c r="C43" i="67"/>
  <c r="C42" i="67"/>
  <c r="P43" i="67"/>
  <c r="P42" i="67"/>
  <c r="O51" i="67"/>
  <c r="O50" i="67"/>
  <c r="O53" i="67"/>
  <c r="G54" i="67"/>
  <c r="F42" i="67"/>
  <c r="A46" i="67"/>
  <c r="M41" i="67"/>
  <c r="M44" i="67"/>
  <c r="M51" i="67"/>
  <c r="I53" i="67"/>
  <c r="I49" i="67"/>
  <c r="I52" i="67"/>
  <c r="H46" i="67"/>
  <c r="D45" i="67"/>
  <c r="K49" i="67"/>
  <c r="K52" i="67"/>
  <c r="K54" i="67"/>
  <c r="B49" i="67"/>
  <c r="B52" i="67"/>
  <c r="B51" i="67"/>
  <c r="Q46" i="67"/>
  <c r="Q42" i="67"/>
  <c r="S50" i="67"/>
  <c r="L50" i="67"/>
  <c r="L51" i="67"/>
  <c r="D54" i="67"/>
  <c r="K43" i="67"/>
  <c r="K42" i="67"/>
  <c r="G41" i="67"/>
  <c r="G44" i="67"/>
  <c r="G46" i="67"/>
  <c r="C45" i="67"/>
  <c r="P45" i="67"/>
  <c r="O49" i="67"/>
  <c r="O52" i="67"/>
  <c r="G49" i="67"/>
  <c r="G52" i="67"/>
  <c r="G50" i="67"/>
  <c r="G53" i="67"/>
  <c r="F45" i="67"/>
  <c r="I42" i="67"/>
  <c r="M46" i="67"/>
  <c r="M42" i="67"/>
  <c r="M50" i="67"/>
  <c r="I51" i="67"/>
  <c r="E54" i="67"/>
  <c r="E53" i="67"/>
  <c r="H44" i="67"/>
  <c r="H41" i="67"/>
  <c r="D46" i="67"/>
  <c r="K51" i="67"/>
  <c r="K50" i="67"/>
  <c r="K53" i="67"/>
  <c r="J41" i="67"/>
  <c r="J44" i="67"/>
  <c r="J42" i="67"/>
  <c r="E42" i="67"/>
  <c r="E41" i="67"/>
  <c r="E44" i="67"/>
  <c r="Q43" i="67"/>
  <c r="S53" i="67"/>
  <c r="S52" i="67"/>
  <c r="S49" i="67"/>
  <c r="L53" i="67"/>
  <c r="D50" i="67"/>
  <c r="K45" i="67"/>
  <c r="G43" i="67"/>
  <c r="C46" i="67"/>
  <c r="P46" i="67"/>
  <c r="G51" i="67"/>
  <c r="F41" i="67"/>
  <c r="F44" i="67"/>
  <c r="F46" i="67"/>
  <c r="A44" i="67"/>
  <c r="A41" i="67"/>
  <c r="A42" i="67"/>
  <c r="S46" i="66"/>
  <c r="S45" i="66"/>
  <c r="S42" i="66"/>
  <c r="R52" i="66"/>
  <c r="R49" i="66"/>
  <c r="O49" i="66"/>
  <c r="O52" i="66"/>
  <c r="O53" i="66"/>
  <c r="K54" i="66"/>
  <c r="G54" i="66"/>
  <c r="B52" i="66"/>
  <c r="B49" i="66"/>
  <c r="B53" i="66"/>
  <c r="R41" i="66"/>
  <c r="R44" i="66"/>
  <c r="N45" i="66"/>
  <c r="F50" i="66"/>
  <c r="M41" i="66"/>
  <c r="M44" i="66"/>
  <c r="I49" i="66"/>
  <c r="I52" i="66"/>
  <c r="I46" i="66"/>
  <c r="E46" i="66"/>
  <c r="E43" i="66"/>
  <c r="Q41" i="66"/>
  <c r="Q44" i="66"/>
  <c r="E50" i="66"/>
  <c r="G46" i="66"/>
  <c r="C45" i="66"/>
  <c r="S50" i="66"/>
  <c r="H53" i="66"/>
  <c r="H51" i="66"/>
  <c r="H45" i="66"/>
  <c r="H43" i="66"/>
  <c r="D45" i="66"/>
  <c r="D41" i="66"/>
  <c r="D44" i="66"/>
  <c r="P53" i="66"/>
  <c r="M53" i="66"/>
  <c r="K42" i="66"/>
  <c r="P46" i="66"/>
  <c r="P43" i="66"/>
  <c r="L54" i="66"/>
  <c r="L51" i="66"/>
  <c r="J45" i="66"/>
  <c r="F41" i="66"/>
  <c r="F44" i="66"/>
  <c r="F42" i="66"/>
  <c r="A44" i="66"/>
  <c r="A41" i="66"/>
  <c r="A42" i="66"/>
  <c r="R51" i="66"/>
  <c r="R53" i="66"/>
  <c r="O54" i="66"/>
  <c r="O51" i="66"/>
  <c r="G50" i="66"/>
  <c r="B50" i="66"/>
  <c r="B51" i="66"/>
  <c r="R46" i="66"/>
  <c r="R42" i="66"/>
  <c r="N44" i="66"/>
  <c r="N41" i="66"/>
  <c r="N54" i="66"/>
  <c r="N52" i="66"/>
  <c r="N49" i="66"/>
  <c r="J53" i="66"/>
  <c r="F51" i="66"/>
  <c r="F53" i="66"/>
  <c r="M46" i="66"/>
  <c r="M42" i="66"/>
  <c r="I51" i="66"/>
  <c r="I45" i="66"/>
  <c r="I44" i="66"/>
  <c r="I41" i="66"/>
  <c r="E42" i="66"/>
  <c r="Q46" i="66"/>
  <c r="Q42" i="66"/>
  <c r="E49" i="66"/>
  <c r="E52" i="66"/>
  <c r="G43" i="66"/>
  <c r="C41" i="66"/>
  <c r="C44" i="66"/>
  <c r="C46" i="66"/>
  <c r="S51" i="66"/>
  <c r="H52" i="66"/>
  <c r="H49" i="66"/>
  <c r="H54" i="66"/>
  <c r="H46" i="66"/>
  <c r="D46" i="66"/>
  <c r="D43" i="66"/>
  <c r="P49" i="66"/>
  <c r="P52" i="66"/>
  <c r="M51" i="66"/>
  <c r="M54" i="66"/>
  <c r="K43" i="66"/>
  <c r="K45" i="66"/>
  <c r="P45" i="66"/>
  <c r="L53" i="66"/>
  <c r="L50" i="66"/>
  <c r="D54" i="66"/>
  <c r="D51" i="66"/>
  <c r="J44" i="66"/>
  <c r="J41" i="66"/>
  <c r="J46" i="66"/>
  <c r="F45" i="66"/>
  <c r="A43" i="66"/>
  <c r="A45" i="66"/>
  <c r="S41" i="66"/>
  <c r="S44" i="66"/>
  <c r="S43" i="66"/>
  <c r="R50" i="66"/>
  <c r="K50" i="66"/>
  <c r="K53" i="66"/>
  <c r="G52" i="66"/>
  <c r="G49" i="66"/>
  <c r="G53" i="66"/>
  <c r="R43" i="66"/>
  <c r="N46" i="66"/>
  <c r="N42" i="66"/>
  <c r="N51" i="66"/>
  <c r="J50" i="66"/>
  <c r="J51" i="66"/>
  <c r="J49" i="66"/>
  <c r="J52" i="66"/>
  <c r="M43" i="66"/>
  <c r="I53" i="66"/>
  <c r="I54" i="66"/>
  <c r="I43" i="66"/>
  <c r="E45" i="66"/>
  <c r="Q43" i="66"/>
  <c r="G42" i="66"/>
  <c r="C43" i="66"/>
  <c r="S53" i="66"/>
  <c r="H50" i="66"/>
  <c r="P54" i="66"/>
  <c r="P50" i="66"/>
  <c r="M50" i="66"/>
  <c r="K41" i="66"/>
  <c r="K44" i="66"/>
  <c r="K46" i="66"/>
  <c r="P44" i="66"/>
  <c r="P41" i="66"/>
  <c r="L49" i="66"/>
  <c r="L52" i="66"/>
  <c r="D53" i="66"/>
  <c r="D50" i="66"/>
  <c r="J43" i="66"/>
  <c r="F43" i="66"/>
  <c r="F46" i="66"/>
  <c r="A46" i="66"/>
  <c r="R54" i="66"/>
  <c r="O50" i="66"/>
  <c r="K52" i="66"/>
  <c r="K49" i="66"/>
  <c r="K51" i="66"/>
  <c r="G51" i="66"/>
  <c r="B54" i="66"/>
  <c r="R45" i="66"/>
  <c r="N43" i="66"/>
  <c r="N50" i="66"/>
  <c r="N53" i="66"/>
  <c r="J54" i="66"/>
  <c r="F54" i="66"/>
  <c r="F52" i="66"/>
  <c r="F49" i="66"/>
  <c r="M45" i="66"/>
  <c r="I50" i="66"/>
  <c r="I42" i="66"/>
  <c r="E41" i="66"/>
  <c r="E44" i="66"/>
  <c r="Q45" i="66"/>
  <c r="E51" i="66"/>
  <c r="E53" i="66"/>
  <c r="E54" i="66"/>
  <c r="G41" i="66"/>
  <c r="G44" i="66"/>
  <c r="G45" i="66"/>
  <c r="C42" i="66"/>
  <c r="S54" i="66"/>
  <c r="S52" i="66"/>
  <c r="S49" i="66"/>
  <c r="H42" i="66"/>
  <c r="H44" i="66"/>
  <c r="H41" i="66"/>
  <c r="D42" i="66"/>
  <c r="P51" i="66"/>
  <c r="M52" i="66"/>
  <c r="M49" i="66"/>
  <c r="P42" i="66"/>
  <c r="D49" i="66"/>
  <c r="D52" i="66"/>
  <c r="J42" i="66"/>
  <c r="R43" i="65"/>
  <c r="R45" i="65"/>
  <c r="N46" i="65"/>
  <c r="N50" i="65"/>
  <c r="J50" i="65"/>
  <c r="D42" i="65"/>
  <c r="E53" i="65"/>
  <c r="E52" i="65"/>
  <c r="E49" i="65"/>
  <c r="K42" i="65"/>
  <c r="Q43" i="65"/>
  <c r="C45" i="65"/>
  <c r="R46" i="65"/>
  <c r="N42" i="65"/>
  <c r="J54" i="65"/>
  <c r="F54" i="65"/>
  <c r="S43" i="65"/>
  <c r="L49" i="65"/>
  <c r="L52" i="65"/>
  <c r="D45" i="65"/>
  <c r="E54" i="65"/>
  <c r="Q45" i="65"/>
  <c r="R42" i="65"/>
  <c r="N45" i="65"/>
  <c r="N51" i="65"/>
  <c r="J51" i="65"/>
  <c r="F50" i="65"/>
  <c r="S41" i="65"/>
  <c r="S44" i="65"/>
  <c r="D43" i="65"/>
  <c r="D44" i="65"/>
  <c r="D41" i="65"/>
  <c r="E50" i="65"/>
  <c r="K44" i="65"/>
  <c r="K41" i="65"/>
  <c r="R41" i="65"/>
  <c r="R44" i="65"/>
  <c r="N44" i="65"/>
  <c r="N41" i="65"/>
  <c r="F53" i="65"/>
  <c r="S46" i="65"/>
  <c r="L51" i="65"/>
  <c r="E51" i="65"/>
  <c r="K43" i="65"/>
  <c r="C46" i="65"/>
  <c r="N43" i="65"/>
  <c r="N52" i="65"/>
  <c r="N49" i="65"/>
  <c r="N53" i="65"/>
  <c r="J49" i="65"/>
  <c r="J52" i="65"/>
  <c r="J53" i="65"/>
  <c r="F51" i="65"/>
  <c r="L53" i="65"/>
  <c r="L50" i="65"/>
  <c r="K45" i="65"/>
  <c r="Q46" i="65"/>
  <c r="Q42" i="65"/>
  <c r="C42" i="65"/>
  <c r="C43" i="65"/>
  <c r="P44" i="65"/>
  <c r="P41" i="65"/>
  <c r="O53" i="65"/>
  <c r="I54" i="65"/>
  <c r="I49" i="65"/>
  <c r="I52" i="65"/>
  <c r="J42" i="65"/>
  <c r="J43" i="65"/>
  <c r="F46" i="65"/>
  <c r="A44" i="65"/>
  <c r="A41" i="65"/>
  <c r="M46" i="65"/>
  <c r="M42" i="65"/>
  <c r="G45" i="65"/>
  <c r="P49" i="65"/>
  <c r="P52" i="65"/>
  <c r="M50" i="65"/>
  <c r="M49" i="65"/>
  <c r="M52" i="65"/>
  <c r="H54" i="65"/>
  <c r="B54" i="65"/>
  <c r="B50" i="65"/>
  <c r="I46" i="65"/>
  <c r="E46" i="65"/>
  <c r="E45" i="65"/>
  <c r="H44" i="65"/>
  <c r="H41" i="65"/>
  <c r="H45" i="65"/>
  <c r="S51" i="65"/>
  <c r="K50" i="65"/>
  <c r="P46" i="65"/>
  <c r="P45" i="65"/>
  <c r="R53" i="65"/>
  <c r="I51" i="65"/>
  <c r="D51" i="65"/>
  <c r="D49" i="65"/>
  <c r="D52" i="65"/>
  <c r="D54" i="65"/>
  <c r="J45" i="65"/>
  <c r="F44" i="65"/>
  <c r="F41" i="65"/>
  <c r="A42" i="65"/>
  <c r="A43" i="65"/>
  <c r="M43" i="65"/>
  <c r="G50" i="65"/>
  <c r="G46" i="65"/>
  <c r="G43" i="65"/>
  <c r="P54" i="65"/>
  <c r="P50" i="65"/>
  <c r="M53" i="65"/>
  <c r="H51" i="65"/>
  <c r="H50" i="65"/>
  <c r="I44" i="65"/>
  <c r="I41" i="65"/>
  <c r="I45" i="65"/>
  <c r="E42" i="65"/>
  <c r="H43" i="65"/>
  <c r="H46" i="65"/>
  <c r="S53" i="65"/>
  <c r="K52" i="65"/>
  <c r="K49" i="65"/>
  <c r="C41" i="65"/>
  <c r="C44" i="65"/>
  <c r="P42" i="65"/>
  <c r="R54" i="65"/>
  <c r="R51" i="65"/>
  <c r="R52" i="65"/>
  <c r="R49" i="65"/>
  <c r="O50" i="65"/>
  <c r="D53" i="65"/>
  <c r="D50" i="65"/>
  <c r="J46" i="65"/>
  <c r="F42" i="65"/>
  <c r="F43" i="65"/>
  <c r="A45" i="65"/>
  <c r="A46" i="65"/>
  <c r="M45" i="65"/>
  <c r="G52" i="65"/>
  <c r="G49" i="65"/>
  <c r="G51" i="65"/>
  <c r="P51" i="65"/>
  <c r="M54" i="65"/>
  <c r="H53" i="65"/>
  <c r="B49" i="65"/>
  <c r="B52" i="65"/>
  <c r="B53" i="65"/>
  <c r="B51" i="65"/>
  <c r="I43" i="65"/>
  <c r="E44" i="65"/>
  <c r="E41" i="65"/>
  <c r="S54" i="65"/>
  <c r="S49" i="65"/>
  <c r="S52" i="65"/>
  <c r="K53" i="65"/>
  <c r="N54" i="65"/>
  <c r="F49" i="65"/>
  <c r="F52" i="65"/>
  <c r="S45" i="65"/>
  <c r="S42" i="65"/>
  <c r="L54" i="65"/>
  <c r="D46" i="65"/>
  <c r="K46" i="65"/>
  <c r="Q44" i="65"/>
  <c r="Q41" i="65"/>
  <c r="P43" i="65"/>
  <c r="R50" i="65"/>
  <c r="O54" i="65"/>
  <c r="O49" i="65"/>
  <c r="O52" i="65"/>
  <c r="O51" i="65"/>
  <c r="I50" i="65"/>
  <c r="I53" i="65"/>
  <c r="J41" i="65"/>
  <c r="J44" i="65"/>
  <c r="F45" i="65"/>
  <c r="M41" i="65"/>
  <c r="M44" i="65"/>
  <c r="G53" i="65"/>
  <c r="G54" i="65"/>
  <c r="G41" i="65"/>
  <c r="G44" i="65"/>
  <c r="G42" i="65"/>
  <c r="P53" i="65"/>
  <c r="M51" i="65"/>
  <c r="H49" i="65"/>
  <c r="H52" i="65"/>
  <c r="I42" i="65"/>
  <c r="E43" i="65"/>
  <c r="H42" i="65"/>
  <c r="S50" i="65"/>
  <c r="K54" i="65"/>
  <c r="K51" i="65"/>
  <c r="S42" i="64"/>
  <c r="R51" i="64"/>
  <c r="R53" i="64"/>
  <c r="O52" i="64"/>
  <c r="O49" i="64"/>
  <c r="P42" i="64"/>
  <c r="N53" i="64"/>
  <c r="J50" i="64"/>
  <c r="J49" i="64"/>
  <c r="J52" i="64"/>
  <c r="I41" i="64"/>
  <c r="I44" i="64"/>
  <c r="E45" i="64"/>
  <c r="E43" i="64"/>
  <c r="R43" i="64"/>
  <c r="M45" i="64"/>
  <c r="L49" i="64"/>
  <c r="L52" i="64"/>
  <c r="D53" i="64"/>
  <c r="G41" i="64"/>
  <c r="G44" i="64"/>
  <c r="C46" i="64"/>
  <c r="S50" i="64"/>
  <c r="I53" i="64"/>
  <c r="G51" i="64"/>
  <c r="Q46" i="64"/>
  <c r="M49" i="64"/>
  <c r="M52" i="64"/>
  <c r="M53" i="64"/>
  <c r="D44" i="64"/>
  <c r="D41" i="64"/>
  <c r="D43" i="64"/>
  <c r="N46" i="64"/>
  <c r="N42" i="64"/>
  <c r="K54" i="64"/>
  <c r="B54" i="64"/>
  <c r="J46" i="64"/>
  <c r="J43" i="64"/>
  <c r="A42" i="64"/>
  <c r="H42" i="64"/>
  <c r="H45" i="64"/>
  <c r="F43" i="64"/>
  <c r="S44" i="64"/>
  <c r="S41" i="64"/>
  <c r="S45" i="64"/>
  <c r="R54" i="64"/>
  <c r="O51" i="64"/>
  <c r="P41" i="64"/>
  <c r="P44" i="64"/>
  <c r="N50" i="64"/>
  <c r="J54" i="64"/>
  <c r="J53" i="64"/>
  <c r="F50" i="64"/>
  <c r="F49" i="64"/>
  <c r="F52" i="64"/>
  <c r="I42" i="64"/>
  <c r="I43" i="64"/>
  <c r="E46" i="64"/>
  <c r="R45" i="64"/>
  <c r="M43" i="64"/>
  <c r="M41" i="64"/>
  <c r="M44" i="64"/>
  <c r="L53" i="64"/>
  <c r="L51" i="64"/>
  <c r="D49" i="64"/>
  <c r="D52" i="64"/>
  <c r="K44" i="64"/>
  <c r="K41" i="64"/>
  <c r="K42" i="64"/>
  <c r="G43" i="64"/>
  <c r="G42" i="64"/>
  <c r="C44" i="64"/>
  <c r="C41" i="64"/>
  <c r="S53" i="64"/>
  <c r="S51" i="64"/>
  <c r="I49" i="64"/>
  <c r="I52" i="64"/>
  <c r="P51" i="64"/>
  <c r="G54" i="64"/>
  <c r="G53" i="64"/>
  <c r="Q43" i="64"/>
  <c r="M54" i="64"/>
  <c r="E49" i="64"/>
  <c r="E52" i="64"/>
  <c r="N43" i="64"/>
  <c r="K51" i="64"/>
  <c r="B49" i="64"/>
  <c r="B52" i="64"/>
  <c r="J41" i="64"/>
  <c r="J44" i="64"/>
  <c r="J42" i="64"/>
  <c r="A43" i="64"/>
  <c r="H41" i="64"/>
  <c r="H44" i="64"/>
  <c r="F46" i="64"/>
  <c r="R52" i="64"/>
  <c r="R49" i="64"/>
  <c r="R50" i="64"/>
  <c r="O54" i="64"/>
  <c r="O50" i="64"/>
  <c r="P45" i="64"/>
  <c r="J51" i="64"/>
  <c r="F51" i="64"/>
  <c r="I45" i="64"/>
  <c r="R44" i="64"/>
  <c r="R41" i="64"/>
  <c r="M46" i="64"/>
  <c r="L54" i="64"/>
  <c r="H49" i="64"/>
  <c r="H52" i="64"/>
  <c r="H54" i="64"/>
  <c r="H51" i="64"/>
  <c r="K43" i="64"/>
  <c r="K45" i="64"/>
  <c r="G45" i="64"/>
  <c r="C43" i="64"/>
  <c r="C42" i="64"/>
  <c r="S54" i="64"/>
  <c r="S52" i="64"/>
  <c r="S49" i="64"/>
  <c r="I54" i="64"/>
  <c r="P50" i="64"/>
  <c r="P49" i="64"/>
  <c r="P52" i="64"/>
  <c r="G50" i="64"/>
  <c r="Q42" i="64"/>
  <c r="Q41" i="64"/>
  <c r="Q44" i="64"/>
  <c r="M51" i="64"/>
  <c r="M50" i="64"/>
  <c r="E53" i="64"/>
  <c r="E54" i="64"/>
  <c r="D45" i="64"/>
  <c r="D42" i="64"/>
  <c r="N45" i="64"/>
  <c r="K52" i="64"/>
  <c r="K49" i="64"/>
  <c r="K53" i="64"/>
  <c r="J45" i="64"/>
  <c r="A44" i="64"/>
  <c r="A41" i="64"/>
  <c r="F45" i="64"/>
  <c r="F42" i="64"/>
  <c r="S43" i="64"/>
  <c r="S46" i="64"/>
  <c r="O53" i="64"/>
  <c r="P43" i="64"/>
  <c r="P46" i="64"/>
  <c r="N51" i="64"/>
  <c r="N54" i="64"/>
  <c r="N52" i="64"/>
  <c r="N49" i="64"/>
  <c r="F53" i="64"/>
  <c r="F54" i="64"/>
  <c r="I46" i="64"/>
  <c r="E42" i="64"/>
  <c r="E44" i="64"/>
  <c r="E41" i="64"/>
  <c r="R46" i="64"/>
  <c r="R42" i="64"/>
  <c r="M42" i="64"/>
  <c r="L50" i="64"/>
  <c r="H50" i="64"/>
  <c r="H53" i="64"/>
  <c r="D54" i="64"/>
  <c r="D50" i="64"/>
  <c r="D51" i="64"/>
  <c r="K46" i="64"/>
  <c r="G46" i="64"/>
  <c r="C45" i="64"/>
  <c r="I51" i="64"/>
  <c r="I50" i="64"/>
  <c r="P54" i="64"/>
  <c r="P53" i="64"/>
  <c r="G49" i="64"/>
  <c r="G52" i="64"/>
  <c r="Q45" i="64"/>
  <c r="E51" i="64"/>
  <c r="E50" i="64"/>
  <c r="D46" i="64"/>
  <c r="N41" i="64"/>
  <c r="N44" i="64"/>
  <c r="K50" i="64"/>
  <c r="B51" i="64"/>
  <c r="B50" i="64"/>
  <c r="B53" i="64"/>
  <c r="A46" i="64"/>
  <c r="A45" i="64"/>
  <c r="H46" i="64"/>
  <c r="H43" i="64"/>
  <c r="F44" i="64"/>
  <c r="F41" i="64"/>
  <c r="Q43" i="63"/>
  <c r="P51" i="63"/>
  <c r="M49" i="63"/>
  <c r="M52" i="63"/>
  <c r="E54" i="63"/>
  <c r="Q44" i="63"/>
  <c r="Q41" i="63"/>
  <c r="M43" i="63"/>
  <c r="M45" i="63"/>
  <c r="M54" i="63"/>
  <c r="M53" i="63"/>
  <c r="I51" i="63"/>
  <c r="E50" i="63"/>
  <c r="E53" i="63"/>
  <c r="S53" i="63"/>
  <c r="Q45" i="63"/>
  <c r="Q46" i="63"/>
  <c r="M41" i="63"/>
  <c r="M44" i="63"/>
  <c r="P54" i="63"/>
  <c r="I52" i="63"/>
  <c r="I49" i="63"/>
  <c r="I53" i="63"/>
  <c r="P44" i="63"/>
  <c r="P41" i="63"/>
  <c r="L50" i="63"/>
  <c r="L53" i="63"/>
  <c r="H51" i="63"/>
  <c r="Q42" i="63"/>
  <c r="M46" i="63"/>
  <c r="P50" i="63"/>
  <c r="P53" i="63"/>
  <c r="I50" i="63"/>
  <c r="P43" i="63"/>
  <c r="S52" i="63"/>
  <c r="S49" i="63"/>
  <c r="L54" i="63"/>
  <c r="D51" i="63"/>
  <c r="M51" i="63"/>
  <c r="P45" i="63"/>
  <c r="S51" i="63"/>
  <c r="L51" i="63"/>
  <c r="H50" i="63"/>
  <c r="H49" i="63"/>
  <c r="H52" i="63"/>
  <c r="M42" i="63"/>
  <c r="P52" i="63"/>
  <c r="P49" i="63"/>
  <c r="M50" i="63"/>
  <c r="I54" i="63"/>
  <c r="E49" i="63"/>
  <c r="E52" i="63"/>
  <c r="E51" i="63"/>
  <c r="P46" i="63"/>
  <c r="P42" i="63"/>
  <c r="S54" i="63"/>
  <c r="S50" i="63"/>
  <c r="L49" i="63"/>
  <c r="L52" i="63"/>
  <c r="H54" i="63"/>
  <c r="H53" i="63"/>
  <c r="D54" i="63"/>
  <c r="S43" i="63"/>
  <c r="R54" i="63"/>
  <c r="R50" i="63"/>
  <c r="O51" i="63"/>
  <c r="K53" i="63"/>
  <c r="G54" i="63"/>
  <c r="B51" i="63"/>
  <c r="B54" i="63"/>
  <c r="R46" i="63"/>
  <c r="R42" i="63"/>
  <c r="J54" i="63"/>
  <c r="I41" i="63"/>
  <c r="I44" i="63"/>
  <c r="E43" i="63"/>
  <c r="N53" i="63"/>
  <c r="N50" i="63"/>
  <c r="A43" i="63"/>
  <c r="N45" i="63"/>
  <c r="F53" i="63"/>
  <c r="H45" i="63"/>
  <c r="D46" i="63"/>
  <c r="F46" i="63"/>
  <c r="K42" i="63"/>
  <c r="K43" i="63"/>
  <c r="G42" i="63"/>
  <c r="C46" i="63"/>
  <c r="J46" i="63"/>
  <c r="J43" i="63"/>
  <c r="J45" i="63"/>
  <c r="D50" i="63"/>
  <c r="D53" i="63"/>
  <c r="S45" i="63"/>
  <c r="R51" i="63"/>
  <c r="O52" i="63"/>
  <c r="O49" i="63"/>
  <c r="K51" i="63"/>
  <c r="K52" i="63"/>
  <c r="K49" i="63"/>
  <c r="G53" i="63"/>
  <c r="G50" i="63"/>
  <c r="B52" i="63"/>
  <c r="B49" i="63"/>
  <c r="R43" i="63"/>
  <c r="J50" i="63"/>
  <c r="I43" i="63"/>
  <c r="I42" i="63"/>
  <c r="E41" i="63"/>
  <c r="E44" i="63"/>
  <c r="E42" i="63"/>
  <c r="A42" i="63"/>
  <c r="N41" i="63"/>
  <c r="N44" i="63"/>
  <c r="F49" i="63"/>
  <c r="F52" i="63"/>
  <c r="H46" i="63"/>
  <c r="H44" i="63"/>
  <c r="H41" i="63"/>
  <c r="K45" i="63"/>
  <c r="G44" i="63"/>
  <c r="G41" i="63"/>
  <c r="S44" i="63"/>
  <c r="S41" i="63"/>
  <c r="R53" i="63"/>
  <c r="O54" i="63"/>
  <c r="K54" i="63"/>
  <c r="G49" i="63"/>
  <c r="G52" i="63"/>
  <c r="B53" i="63"/>
  <c r="R45" i="63"/>
  <c r="J53" i="63"/>
  <c r="I46" i="63"/>
  <c r="I45" i="63"/>
  <c r="E45" i="63"/>
  <c r="N49" i="63"/>
  <c r="N52" i="63"/>
  <c r="N51" i="63"/>
  <c r="A46" i="63"/>
  <c r="A45" i="63"/>
  <c r="N46" i="63"/>
  <c r="N42" i="63"/>
  <c r="F54" i="63"/>
  <c r="F51" i="63"/>
  <c r="H43" i="63"/>
  <c r="D42" i="63"/>
  <c r="D44" i="63"/>
  <c r="D41" i="63"/>
  <c r="F44" i="63"/>
  <c r="F41" i="63"/>
  <c r="F42" i="63"/>
  <c r="K46" i="63"/>
  <c r="G45" i="63"/>
  <c r="G43" i="63"/>
  <c r="C45" i="63"/>
  <c r="C41" i="63"/>
  <c r="C44" i="63"/>
  <c r="D49" i="63"/>
  <c r="D52" i="63"/>
  <c r="S46" i="63"/>
  <c r="S42" i="63"/>
  <c r="R49" i="63"/>
  <c r="R52" i="63"/>
  <c r="O53" i="63"/>
  <c r="O50" i="63"/>
  <c r="K50" i="63"/>
  <c r="G51" i="63"/>
  <c r="B50" i="63"/>
  <c r="R44" i="63"/>
  <c r="R41" i="63"/>
  <c r="J52" i="63"/>
  <c r="J49" i="63"/>
  <c r="J51" i="63"/>
  <c r="E46" i="63"/>
  <c r="N54" i="63"/>
  <c r="A41" i="63"/>
  <c r="A44" i="63"/>
  <c r="N43" i="63"/>
  <c r="F50" i="63"/>
  <c r="H42" i="63"/>
  <c r="D45" i="63"/>
  <c r="D43" i="63"/>
  <c r="F43" i="63"/>
  <c r="F45" i="63"/>
  <c r="K44" i="63"/>
  <c r="K41" i="63"/>
  <c r="G46" i="63"/>
  <c r="C42" i="63"/>
  <c r="C43" i="63"/>
  <c r="J41" i="63"/>
  <c r="J44" i="63"/>
  <c r="J42" i="63"/>
  <c r="H54" i="62"/>
  <c r="P45" i="62"/>
  <c r="P43" i="62"/>
  <c r="S49" i="62"/>
  <c r="S52" i="62"/>
  <c r="S51" i="62"/>
  <c r="H51" i="62"/>
  <c r="S54" i="62"/>
  <c r="L52" i="62"/>
  <c r="L49" i="62"/>
  <c r="P42" i="62"/>
  <c r="L50" i="62"/>
  <c r="P46" i="62"/>
  <c r="P41" i="62"/>
  <c r="P44" i="62"/>
  <c r="S53" i="62"/>
  <c r="L51" i="62"/>
  <c r="D52" i="62"/>
  <c r="D49" i="62"/>
  <c r="D50" i="62"/>
  <c r="R43" i="62"/>
  <c r="N51" i="62"/>
  <c r="N50" i="62"/>
  <c r="J51" i="62"/>
  <c r="R49" i="62"/>
  <c r="R52" i="62"/>
  <c r="Q44" i="62"/>
  <c r="Q41" i="62"/>
  <c r="P51" i="62"/>
  <c r="M53" i="62"/>
  <c r="M51" i="62"/>
  <c r="K46" i="62"/>
  <c r="K43" i="62"/>
  <c r="G42" i="62"/>
  <c r="C46" i="62"/>
  <c r="C44" i="62"/>
  <c r="C41" i="62"/>
  <c r="K54" i="62"/>
  <c r="E51" i="62"/>
  <c r="J46" i="62"/>
  <c r="J44" i="62"/>
  <c r="J41" i="62"/>
  <c r="F44" i="62"/>
  <c r="F41" i="62"/>
  <c r="A45" i="62"/>
  <c r="A41" i="62"/>
  <c r="A44" i="62"/>
  <c r="D43" i="62"/>
  <c r="D45" i="62"/>
  <c r="M44" i="62"/>
  <c r="M41" i="62"/>
  <c r="I52" i="62"/>
  <c r="I49" i="62"/>
  <c r="B52" i="62"/>
  <c r="B49" i="62"/>
  <c r="I43" i="62"/>
  <c r="I42" i="62"/>
  <c r="E43" i="62"/>
  <c r="E46" i="62"/>
  <c r="S44" i="62"/>
  <c r="S41" i="62"/>
  <c r="O53" i="62"/>
  <c r="O51" i="62"/>
  <c r="G50" i="62"/>
  <c r="H45" i="62"/>
  <c r="L54" i="62"/>
  <c r="L53" i="62"/>
  <c r="H49" i="62"/>
  <c r="H52" i="62"/>
  <c r="H53" i="62"/>
  <c r="D51" i="62"/>
  <c r="R42" i="62"/>
  <c r="N42" i="62"/>
  <c r="N41" i="62"/>
  <c r="N44" i="62"/>
  <c r="J54" i="62"/>
  <c r="R54" i="62"/>
  <c r="R50" i="62"/>
  <c r="Q46" i="62"/>
  <c r="Q42" i="62"/>
  <c r="P53" i="62"/>
  <c r="M52" i="62"/>
  <c r="M49" i="62"/>
  <c r="F49" i="62"/>
  <c r="F52" i="62"/>
  <c r="F53" i="62"/>
  <c r="K45" i="62"/>
  <c r="G45" i="62"/>
  <c r="G41" i="62"/>
  <c r="G44" i="62"/>
  <c r="C43" i="62"/>
  <c r="K51" i="62"/>
  <c r="E53" i="62"/>
  <c r="E52" i="62"/>
  <c r="E49" i="62"/>
  <c r="J43" i="62"/>
  <c r="F42" i="62"/>
  <c r="F43" i="62"/>
  <c r="A43" i="62"/>
  <c r="A46" i="62"/>
  <c r="D46" i="62"/>
  <c r="M46" i="62"/>
  <c r="M42" i="62"/>
  <c r="B51" i="62"/>
  <c r="S46" i="62"/>
  <c r="S42" i="62"/>
  <c r="G53" i="62"/>
  <c r="G51" i="62"/>
  <c r="H46" i="62"/>
  <c r="H41" i="62"/>
  <c r="H44" i="62"/>
  <c r="R45" i="62"/>
  <c r="N45" i="62"/>
  <c r="N43" i="62"/>
  <c r="N53" i="62"/>
  <c r="J49" i="62"/>
  <c r="J52" i="62"/>
  <c r="J50" i="62"/>
  <c r="R51" i="62"/>
  <c r="Q43" i="62"/>
  <c r="P49" i="62"/>
  <c r="P52" i="62"/>
  <c r="M54" i="62"/>
  <c r="F51" i="62"/>
  <c r="F54" i="62"/>
  <c r="K42" i="62"/>
  <c r="G46" i="62"/>
  <c r="G43" i="62"/>
  <c r="C42" i="62"/>
  <c r="K53" i="62"/>
  <c r="E54" i="62"/>
  <c r="J42" i="62"/>
  <c r="J45" i="62"/>
  <c r="F46" i="62"/>
  <c r="M43" i="62"/>
  <c r="I54" i="62"/>
  <c r="I50" i="62"/>
  <c r="B50" i="62"/>
  <c r="I46" i="62"/>
  <c r="I45" i="62"/>
  <c r="E42" i="62"/>
  <c r="S43" i="62"/>
  <c r="O50" i="62"/>
  <c r="O54" i="62"/>
  <c r="O49" i="62"/>
  <c r="O52" i="62"/>
  <c r="G54" i="62"/>
  <c r="S50" i="62"/>
  <c r="H50" i="62"/>
  <c r="D54" i="62"/>
  <c r="D53" i="62"/>
  <c r="R44" i="62"/>
  <c r="R41" i="62"/>
  <c r="R46" i="62"/>
  <c r="N46" i="62"/>
  <c r="N52" i="62"/>
  <c r="N49" i="62"/>
  <c r="N54" i="62"/>
  <c r="J53" i="62"/>
  <c r="R53" i="62"/>
  <c r="Q45" i="62"/>
  <c r="P54" i="62"/>
  <c r="P50" i="62"/>
  <c r="M50" i="62"/>
  <c r="F50" i="62"/>
  <c r="K41" i="62"/>
  <c r="K44" i="62"/>
  <c r="C45" i="62"/>
  <c r="K50" i="62"/>
  <c r="K49" i="62"/>
  <c r="K52" i="62"/>
  <c r="E50" i="62"/>
  <c r="F45" i="62"/>
  <c r="A42" i="62"/>
  <c r="D41" i="62"/>
  <c r="D44" i="62"/>
  <c r="D42" i="62"/>
  <c r="M45" i="62"/>
  <c r="I53" i="62"/>
  <c r="I51" i="62"/>
  <c r="B53" i="62"/>
  <c r="B54" i="62"/>
  <c r="I44" i="62"/>
  <c r="I41" i="62"/>
  <c r="E44" i="62"/>
  <c r="E41" i="62"/>
  <c r="E45" i="62"/>
  <c r="S45" i="62"/>
  <c r="G49" i="62"/>
  <c r="G52" i="62"/>
  <c r="H43" i="62"/>
  <c r="H42" i="62"/>
  <c r="O41" i="3" l="1"/>
  <c r="O44" i="3"/>
  <c r="Q50" i="3"/>
  <c r="O46" i="3"/>
  <c r="O42" i="3"/>
  <c r="Q54" i="3"/>
  <c r="Q51" i="3"/>
  <c r="O43" i="3"/>
  <c r="Q53" i="3"/>
  <c r="O45" i="3"/>
  <c r="Q49" i="3"/>
  <c r="Q52" i="3"/>
  <c r="A46" i="3" l="1"/>
  <c r="A45" i="3"/>
  <c r="A44" i="3"/>
  <c r="A43" i="3"/>
  <c r="A42" i="3"/>
  <c r="A41" i="3"/>
  <c r="R44" i="3"/>
  <c r="R41" i="3"/>
  <c r="R46" i="3"/>
  <c r="R43" i="3"/>
  <c r="M54" i="3"/>
  <c r="M50" i="3"/>
  <c r="M52" i="3"/>
  <c r="M49" i="3"/>
  <c r="R45" i="3"/>
  <c r="R42" i="3"/>
  <c r="M53" i="3"/>
  <c r="M51" i="3"/>
  <c r="B52" i="3"/>
  <c r="B49" i="3"/>
  <c r="I42" i="3"/>
  <c r="H42" i="3"/>
  <c r="S42" i="3"/>
  <c r="P46" i="3"/>
  <c r="M46" i="3"/>
  <c r="N54" i="3"/>
  <c r="R53" i="3"/>
  <c r="H44" i="3"/>
  <c r="H41" i="3"/>
  <c r="S43" i="3"/>
  <c r="M45" i="3"/>
  <c r="M43" i="3"/>
  <c r="S54" i="3"/>
  <c r="N53" i="3"/>
  <c r="R51" i="3"/>
  <c r="I46" i="3"/>
  <c r="H46" i="3"/>
  <c r="H43" i="3"/>
  <c r="S41" i="3"/>
  <c r="S44" i="3"/>
  <c r="M42" i="3"/>
  <c r="M41" i="3"/>
  <c r="M44" i="3"/>
  <c r="S53" i="3"/>
  <c r="R54" i="3"/>
  <c r="I41" i="3"/>
  <c r="I44" i="3"/>
  <c r="S46" i="3"/>
  <c r="S45" i="3"/>
  <c r="P45" i="3"/>
  <c r="S51" i="3"/>
  <c r="N49" i="3"/>
  <c r="N52" i="3"/>
  <c r="G54" i="3"/>
  <c r="I54" i="3"/>
  <c r="K50" i="3"/>
  <c r="G51" i="3"/>
  <c r="K54" i="3"/>
  <c r="I50" i="3"/>
  <c r="I49" i="3"/>
  <c r="G53" i="3"/>
  <c r="E54" i="3"/>
  <c r="K52" i="3"/>
  <c r="K49" i="3"/>
  <c r="J53" i="3"/>
  <c r="J54" i="3"/>
  <c r="J49" i="3"/>
  <c r="J52" i="3"/>
  <c r="L53" i="3"/>
  <c r="L52" i="3"/>
  <c r="L49" i="3"/>
  <c r="L54" i="3"/>
  <c r="K41" i="3"/>
  <c r="G46" i="3"/>
  <c r="K42" i="3"/>
  <c r="E42" i="3"/>
  <c r="K43" i="3"/>
  <c r="K45" i="3"/>
  <c r="J45" i="3"/>
  <c r="G43" i="3"/>
  <c r="G45" i="3"/>
  <c r="J43" i="3"/>
  <c r="G42" i="3"/>
  <c r="G41" i="3"/>
  <c r="F45" i="3"/>
  <c r="E41" i="3"/>
  <c r="N43" i="3" l="1"/>
  <c r="N45" i="3"/>
  <c r="N41" i="3"/>
  <c r="N44" i="3"/>
  <c r="N42" i="3"/>
  <c r="N46" i="3"/>
  <c r="Q45" i="3"/>
  <c r="Q41" i="3"/>
  <c r="Q44" i="3"/>
  <c r="Q46" i="3"/>
  <c r="Q42" i="3"/>
  <c r="Q43" i="3"/>
  <c r="G44" i="3"/>
  <c r="H50" i="3" l="1"/>
  <c r="C43" i="3"/>
  <c r="C44" i="3"/>
  <c r="C41" i="3"/>
  <c r="F54" i="3"/>
  <c r="O49" i="3"/>
  <c r="O52" i="3"/>
  <c r="H54" i="3"/>
  <c r="C45" i="3"/>
  <c r="C46" i="3"/>
  <c r="H49" i="3"/>
  <c r="H53" i="3"/>
  <c r="C42" i="3"/>
  <c r="H51" i="3"/>
  <c r="O54" i="3"/>
  <c r="O53" i="3"/>
  <c r="P44" i="3"/>
  <c r="P41" i="3"/>
  <c r="K46" i="3"/>
  <c r="F53" i="3"/>
  <c r="F51" i="3"/>
  <c r="K51" i="3"/>
  <c r="K53" i="3"/>
  <c r="B50" i="3"/>
  <c r="F41" i="3"/>
  <c r="F44" i="3"/>
  <c r="F50" i="3"/>
  <c r="F52" i="3"/>
  <c r="F49" i="3"/>
  <c r="B53" i="3"/>
  <c r="F42" i="3"/>
  <c r="F43" i="3"/>
  <c r="E51" i="3"/>
  <c r="E53" i="3"/>
  <c r="B51" i="3"/>
  <c r="L50" i="3"/>
  <c r="L51" i="3"/>
  <c r="E49" i="3"/>
  <c r="E52" i="3"/>
  <c r="B54" i="3"/>
  <c r="F46" i="3"/>
  <c r="E50" i="3"/>
  <c r="R52" i="3"/>
  <c r="R49" i="3"/>
  <c r="R50" i="3"/>
  <c r="J50" i="3"/>
  <c r="J51" i="3"/>
  <c r="J46" i="3"/>
  <c r="J44" i="3"/>
  <c r="J41" i="3"/>
  <c r="J42" i="3"/>
  <c r="I53" i="3"/>
  <c r="I51" i="3"/>
  <c r="I45" i="3"/>
  <c r="I43" i="3"/>
  <c r="H52" i="3"/>
  <c r="S50" i="3"/>
  <c r="S49" i="3"/>
  <c r="S52" i="3"/>
  <c r="I52" i="3"/>
  <c r="O50" i="3"/>
  <c r="O51" i="3"/>
  <c r="P43" i="3"/>
  <c r="P42" i="3"/>
  <c r="K44" i="3"/>
  <c r="H45" i="3"/>
  <c r="C54" i="3"/>
  <c r="E44" i="3"/>
  <c r="N50" i="3"/>
  <c r="N51" i="3"/>
  <c r="E43" i="3"/>
  <c r="E45" i="3"/>
  <c r="E46" i="3"/>
  <c r="D49" i="3"/>
  <c r="P53" i="3"/>
  <c r="P50" i="3"/>
  <c r="P51" i="3"/>
  <c r="P52" i="3"/>
  <c r="P49" i="3"/>
  <c r="P54" i="3"/>
  <c r="D53" i="3"/>
  <c r="D51" i="3"/>
  <c r="D50" i="3"/>
  <c r="D52" i="3"/>
  <c r="D54" i="3"/>
  <c r="G49" i="3" l="1"/>
  <c r="G52" i="3"/>
  <c r="G50" i="3"/>
  <c r="D43" i="3"/>
  <c r="D41" i="3"/>
  <c r="D44" i="3"/>
  <c r="D42" i="3"/>
  <c r="D45" i="3"/>
  <c r="D46" i="3"/>
</calcChain>
</file>

<file path=xl/comments1.xml><?xml version="1.0" encoding="utf-8"?>
<comments xmlns="http://schemas.openxmlformats.org/spreadsheetml/2006/main">
  <authors>
    <author>Yann DROCOURT</author>
  </authors>
  <commentList>
    <comment ref="B3" authorId="0">
      <text>
        <r>
          <rPr>
            <sz val="9"/>
            <color indexed="81"/>
            <rFont val="Tahoma"/>
            <family val="2"/>
          </rPr>
          <t xml:space="preserve">Si vous souhaitez comparer vos données sans passer par la mise à jour des liens externes, le numéro finess de votre établissement renseigné dans cette cellule sera repris dans tous les onglets. </t>
        </r>
      </text>
    </comment>
  </commentList>
</comments>
</file>

<file path=xl/sharedStrings.xml><?xml version="1.0" encoding="utf-8"?>
<sst xmlns="http://schemas.openxmlformats.org/spreadsheetml/2006/main" count="11339" uniqueCount="2768">
  <si>
    <t>Alsace</t>
  </si>
  <si>
    <t>670000033</t>
  </si>
  <si>
    <t>CENTRE PAUL STRAUSS</t>
  </si>
  <si>
    <t>CLCC</t>
  </si>
  <si>
    <t>CH - ex CHS</t>
  </si>
  <si>
    <t>EBNL</t>
  </si>
  <si>
    <t>670780055</t>
  </si>
  <si>
    <t>HOPITAUX UNIVERSITAIRES DE STRASBOURG</t>
  </si>
  <si>
    <t>CHU</t>
  </si>
  <si>
    <t>CH - ex HL</t>
  </si>
  <si>
    <t>670780188</t>
  </si>
  <si>
    <t>GROUPE HOSPITALIER SAINT VINCENT</t>
  </si>
  <si>
    <t>670780337</t>
  </si>
  <si>
    <t>CENTRE HOSPITALIER DE HAGUENAU</t>
  </si>
  <si>
    <t>CH&gt;70M</t>
  </si>
  <si>
    <t>670780345</t>
  </si>
  <si>
    <t>CH SAINTE-CATHERINE DE SAVERNE</t>
  </si>
  <si>
    <t>20M&lt;CH&lt;70M</t>
  </si>
  <si>
    <t>670780543</t>
  </si>
  <si>
    <t>CH DE WISSEMBOURG</t>
  </si>
  <si>
    <t>CH&lt;20M</t>
  </si>
  <si>
    <t>670780691</t>
  </si>
  <si>
    <t>CENTRE HOSPITALIER DE SELESTAT</t>
  </si>
  <si>
    <t>680000395</t>
  </si>
  <si>
    <t>CENTRE HOSPITALIER D ALTKIRCH</t>
  </si>
  <si>
    <t>680000486</t>
  </si>
  <si>
    <t>CENTRE HOSPITALIER MULHOUSE</t>
  </si>
  <si>
    <t>680000973</t>
  </si>
  <si>
    <t>CENTRE HOSPITALIER DE COLMAR</t>
  </si>
  <si>
    <t>680001005</t>
  </si>
  <si>
    <t>CENTRE HOSPITALIER DE GUEBWILLER</t>
  </si>
  <si>
    <t>680001195</t>
  </si>
  <si>
    <t>GROUPE HOSPITALIER DU CENTRE ALSACE</t>
  </si>
  <si>
    <t>Aquitaine</t>
  </si>
  <si>
    <t>240000059</t>
  </si>
  <si>
    <t>CENTRE HOSPITALIER DE BERGERAC - SAMUEL POZZI</t>
  </si>
  <si>
    <t>240000117</t>
  </si>
  <si>
    <t>CENTRE HOSPITALIER DE PERIGUEUX</t>
  </si>
  <si>
    <t>240000448</t>
  </si>
  <si>
    <t>CENTRE HOSPITALIER DE SARLAT - JEAN LECLAIRE</t>
  </si>
  <si>
    <t>330000332</t>
  </si>
  <si>
    <t>HOPITAL SUBURBAIN DU BOUSCAT</t>
  </si>
  <si>
    <t>330000662</t>
  </si>
  <si>
    <t>INSTITUT BERGONIE</t>
  </si>
  <si>
    <t>330027509</t>
  </si>
  <si>
    <t>CENTRE HOSPITALIER INTERCOMMUNAL SUD GIRONDE</t>
  </si>
  <si>
    <t>330780495</t>
  </si>
  <si>
    <t>CLINIQUE MUTUALISTE DU MEDOC</t>
  </si>
  <si>
    <t>330780529</t>
  </si>
  <si>
    <t>CL MUTUALISTE DE PESSAC</t>
  </si>
  <si>
    <t>330781196</t>
  </si>
  <si>
    <t>CHU HOPITAUX DE BORDEAUX</t>
  </si>
  <si>
    <t>330781204</t>
  </si>
  <si>
    <t>CENTRE HOSPITALIER D'ARCACHON JEAN HAMEAU</t>
  </si>
  <si>
    <t>330781220</t>
  </si>
  <si>
    <t>CENTRE HOSPITALIER HAUTE GIRONDE</t>
  </si>
  <si>
    <t>330781253</t>
  </si>
  <si>
    <t>CENTRE HOSPITALIER DE LIBOURNE</t>
  </si>
  <si>
    <t>400011177</t>
  </si>
  <si>
    <t>CENTRE HOSPITALIER DE MONT DE MARSAN</t>
  </si>
  <si>
    <t>400780193</t>
  </si>
  <si>
    <t>CENTRE HOSPITALIER DE DAX</t>
  </si>
  <si>
    <t>470000316</t>
  </si>
  <si>
    <t>CENTRE HOSPITALIER AGEN</t>
  </si>
  <si>
    <t>470000324</t>
  </si>
  <si>
    <t>CENTRE HOSPITALIER SAINT-CYR VILLENEUVE</t>
  </si>
  <si>
    <t>470001660</t>
  </si>
  <si>
    <t>CHIC MARMANDE - TONNEINS</t>
  </si>
  <si>
    <t>640780417</t>
  </si>
  <si>
    <t>CHIC COTE BASQUE</t>
  </si>
  <si>
    <t>640780821</t>
  </si>
  <si>
    <t>CENTRE HOSPITALIER OLORON</t>
  </si>
  <si>
    <t>640781290</t>
  </si>
  <si>
    <t>CENTRE HOSPITALIER DE PAU</t>
  </si>
  <si>
    <t>Auvergne</t>
  </si>
  <si>
    <t>030780092</t>
  </si>
  <si>
    <t>CENTRE HOSPITALIER MOULINS YZEURE</t>
  </si>
  <si>
    <t>030780118</t>
  </si>
  <si>
    <t>CENTRE HOSPITALIER DE VICHY</t>
  </si>
  <si>
    <t>150780088</t>
  </si>
  <si>
    <t>CENTRE HOSPITALIER DE SAINT FLOUR</t>
  </si>
  <si>
    <t>150780096</t>
  </si>
  <si>
    <t>CENTRE HOSPITALIER HENRI MONDOR</t>
  </si>
  <si>
    <t>430000034</t>
  </si>
  <si>
    <t>CENTRE HOSPITALIER DE BRIOUDE</t>
  </si>
  <si>
    <t>630000479</t>
  </si>
  <si>
    <t>CENTRE REGIONAL JEAN PERRIN</t>
  </si>
  <si>
    <t>630780989</t>
  </si>
  <si>
    <t>CHU DE CLERMONT-FERRAND</t>
  </si>
  <si>
    <t>630781011</t>
  </si>
  <si>
    <t>CENTRE HOSPITALIER DE RIOM</t>
  </si>
  <si>
    <t>Basse-Normandie</t>
  </si>
  <si>
    <t>140000035</t>
  </si>
  <si>
    <t>CENTRE HOSPITALIER DE LISIEUX</t>
  </si>
  <si>
    <t>140000092</t>
  </si>
  <si>
    <t>CENTRE HOSPITALIER DE BAYEUX</t>
  </si>
  <si>
    <t>140000100</t>
  </si>
  <si>
    <t>CHU COTE DE NACRE - CAEN</t>
  </si>
  <si>
    <t>140000118</t>
  </si>
  <si>
    <t>CENTRE HOSPITALIER DE FALAISE</t>
  </si>
  <si>
    <t>140000555</t>
  </si>
  <si>
    <t>CENTRE FRANCOIS BACLESSE - CAEN</t>
  </si>
  <si>
    <t>500000013</t>
  </si>
  <si>
    <t>CH PUBLIC DU COTENTIN</t>
  </si>
  <si>
    <t>500000054</t>
  </si>
  <si>
    <t>CH AVRANCHES-GRANVILLE</t>
  </si>
  <si>
    <t>500000112</t>
  </si>
  <si>
    <t>CH MEMORIAL DE SAINT-LO</t>
  </si>
  <si>
    <t>610780074</t>
  </si>
  <si>
    <t>CENTRE HOSPITALIER L'AIGLE</t>
  </si>
  <si>
    <t>610780082</t>
  </si>
  <si>
    <t>CENTRE HOSPITALIER ALENCON</t>
  </si>
  <si>
    <t>610780090</t>
  </si>
  <si>
    <t>CENTRE HOSPITALIER ARGENTAN</t>
  </si>
  <si>
    <t>610780165</t>
  </si>
  <si>
    <t>CENTRE HOSPITALIER JACQUES MONOD - FLERS</t>
  </si>
  <si>
    <t>Bourgogne</t>
  </si>
  <si>
    <t>210780581</t>
  </si>
  <si>
    <t>CHU DIJON</t>
  </si>
  <si>
    <t>210780706</t>
  </si>
  <si>
    <t>CH SEMUR-EN-AUXOIS</t>
  </si>
  <si>
    <t>210780714</t>
  </si>
  <si>
    <t>CH BEAUNE</t>
  </si>
  <si>
    <t>210987731</t>
  </si>
  <si>
    <t>CLCC GEORGES-FRANCOIS LECLERC</t>
  </si>
  <si>
    <t>580780039</t>
  </si>
  <si>
    <t>CH DE L'AGGLOMÉRATION DE NEVERS</t>
  </si>
  <si>
    <t>580780096</t>
  </si>
  <si>
    <t>CH DECIZE</t>
  </si>
  <si>
    <t>710780263</t>
  </si>
  <si>
    <t>CH LES CHANAUX MACON</t>
  </si>
  <si>
    <t>710780644</t>
  </si>
  <si>
    <t>CH PARAY-LE-MONIAL</t>
  </si>
  <si>
    <t>710780958</t>
  </si>
  <si>
    <t>CH W. MOREY CHALON S/SAONE</t>
  </si>
  <si>
    <t>710976705</t>
  </si>
  <si>
    <t>SIH CH MONTCEAU-LES-MINES</t>
  </si>
  <si>
    <t>710978347</t>
  </si>
  <si>
    <t>HOTEL DIEU DU CREUSOT</t>
  </si>
  <si>
    <t>890000037</t>
  </si>
  <si>
    <t>CH AUXERRE</t>
  </si>
  <si>
    <t>890970569</t>
  </si>
  <si>
    <t>CH SENS</t>
  </si>
  <si>
    <t>Bretagne</t>
  </si>
  <si>
    <t>220000020</t>
  </si>
  <si>
    <t>CH SAINT BRIEUC</t>
  </si>
  <si>
    <t>220000046</t>
  </si>
  <si>
    <t>CH DINAN</t>
  </si>
  <si>
    <t>220000079</t>
  </si>
  <si>
    <t>CH DE GUINGAMP</t>
  </si>
  <si>
    <t>220000103</t>
  </si>
  <si>
    <t>CH DE LANNION</t>
  </si>
  <si>
    <t>220000152</t>
  </si>
  <si>
    <t>CH DE PAIMPOL</t>
  </si>
  <si>
    <t>290000017</t>
  </si>
  <si>
    <t>CHRU DE BREST</t>
  </si>
  <si>
    <t>290000041</t>
  </si>
  <si>
    <t>CH LANDERNEAU</t>
  </si>
  <si>
    <t>290000074</t>
  </si>
  <si>
    <t>CH DE DOUARNENEZ</t>
  </si>
  <si>
    <t>290000785</t>
  </si>
  <si>
    <t>HOTEL DIEU DE PONT-L'ABBE</t>
  </si>
  <si>
    <t>290020700</t>
  </si>
  <si>
    <t>CHIC DE QUIMPER</t>
  </si>
  <si>
    <t>290021542</t>
  </si>
  <si>
    <t>CH DES PAYS DE MORLAIX</t>
  </si>
  <si>
    <t>350000022</t>
  </si>
  <si>
    <t>CH SAINT MALO</t>
  </si>
  <si>
    <t>350000030</t>
  </si>
  <si>
    <t>CH DE FOUGERES</t>
  </si>
  <si>
    <t>350000048</t>
  </si>
  <si>
    <t>CH DE REDON</t>
  </si>
  <si>
    <t>350000055</t>
  </si>
  <si>
    <t>CH DE VITRE</t>
  </si>
  <si>
    <t>350000139</t>
  </si>
  <si>
    <t>CLINIQUE MUTUALISTE LA SAGESSE - RENNES</t>
  </si>
  <si>
    <t>350002812</t>
  </si>
  <si>
    <t>CRLCC EUGÈNE MARQUIS RENNES</t>
  </si>
  <si>
    <t>350005179</t>
  </si>
  <si>
    <t>CHU DE RENNES</t>
  </si>
  <si>
    <t>560000044</t>
  </si>
  <si>
    <t>CH DE PLOERMEL</t>
  </si>
  <si>
    <t>560002933</t>
  </si>
  <si>
    <t>CLINIQUE MUTUALISTE PORTE DE L'ORIENT- LORIENT</t>
  </si>
  <si>
    <t>560005746</t>
  </si>
  <si>
    <t>CH BRETAGNE SUD - LORIENT</t>
  </si>
  <si>
    <t>560014748</t>
  </si>
  <si>
    <t>CH CENTRE BRETAGNE - PONTIVY</t>
  </si>
  <si>
    <t>560023210</t>
  </si>
  <si>
    <t>CH BRETAGNE ATLANTIQUE - VANNES</t>
  </si>
  <si>
    <t>Centre</t>
  </si>
  <si>
    <t>180000028</t>
  </si>
  <si>
    <t>CENTRE HOSPITALIER JACQUES CŒUR DE BOURGES</t>
  </si>
  <si>
    <t>280000134</t>
  </si>
  <si>
    <t>CENTRE HOSPITALIER DE CHARTRES</t>
  </si>
  <si>
    <t>280000589</t>
  </si>
  <si>
    <t>CENTRE HOSPITALIER NOGENT-LE-ROTROU</t>
  </si>
  <si>
    <t>280500075</t>
  </si>
  <si>
    <t>CENTRE HOSPITALIER DE CHATEAUDUN</t>
  </si>
  <si>
    <t>360000053</t>
  </si>
  <si>
    <t>CENTRE HOSPITALIER DE CHATEAUROUX</t>
  </si>
  <si>
    <t>360000079</t>
  </si>
  <si>
    <t>CENTRE HOSPITALIER DU BLANC</t>
  </si>
  <si>
    <t>370000481</t>
  </si>
  <si>
    <t>CHRU DE TOURS</t>
  </si>
  <si>
    <t>370000564</t>
  </si>
  <si>
    <t>CHIC AMBOISE-CHATEAURENAULT</t>
  </si>
  <si>
    <t>370000614</t>
  </si>
  <si>
    <t>CENTRE HOSPITALIER DE LOCHES</t>
  </si>
  <si>
    <t>410000087</t>
  </si>
  <si>
    <t>CENTRE HOSPITALIER DE BLOIS</t>
  </si>
  <si>
    <t>410000103</t>
  </si>
  <si>
    <t>CH DE ROMORANTIN-LANTHENAY</t>
  </si>
  <si>
    <t>450000088</t>
  </si>
  <si>
    <t>CENTRE HOSPITALIER REGIONAL D'ORLEANS</t>
  </si>
  <si>
    <t>450000104</t>
  </si>
  <si>
    <t>CENTRE HOSPITALIER AGGLOMERATION MONTARGOISE</t>
  </si>
  <si>
    <t>Champagne-Ardenne</t>
  </si>
  <si>
    <t>080000037</t>
  </si>
  <si>
    <t>CENTRE HOSPITALIER DE SEDAN</t>
  </si>
  <si>
    <t>080000615</t>
  </si>
  <si>
    <t>CH DE CHARLEVILLE MEZIERES</t>
  </si>
  <si>
    <t>080001969</t>
  </si>
  <si>
    <t>GROUPE HOSPITALIER SUD ARDENNES</t>
  </si>
  <si>
    <t>100000017</t>
  </si>
  <si>
    <t>CENTRE HOSPITALIER DE TROYES</t>
  </si>
  <si>
    <t>510000029</t>
  </si>
  <si>
    <t>ADMINISTRATION GENERALE DU CHR DE REIMS</t>
  </si>
  <si>
    <t>510000037</t>
  </si>
  <si>
    <t>CENTRE HOSPITALIER DE CHALONS</t>
  </si>
  <si>
    <t>510000060</t>
  </si>
  <si>
    <t>CH AUBAN MOET</t>
  </si>
  <si>
    <t>510000078</t>
  </si>
  <si>
    <t>CENTRE HOSPITALIER VITRY LE FRANCOIS</t>
  </si>
  <si>
    <t>510000516</t>
  </si>
  <si>
    <t>INSTITUT JEAN GODINOT</t>
  </si>
  <si>
    <t>520780032</t>
  </si>
  <si>
    <t>CENTRE HOSPITALIER DE CHAUMONT</t>
  </si>
  <si>
    <t>520780073</t>
  </si>
  <si>
    <t>CH GENEVIÈVE DE GAULLE ANTHONIOZ</t>
  </si>
  <si>
    <t>Franche-Comté</t>
  </si>
  <si>
    <t>250000015</t>
  </si>
  <si>
    <t>CHU BESANCON</t>
  </si>
  <si>
    <t>250000452</t>
  </si>
  <si>
    <t>CHI DE HAUTE COMTE</t>
  </si>
  <si>
    <t>390780146</t>
  </si>
  <si>
    <t>CH LONS-LE-SAUNIER</t>
  </si>
  <si>
    <t>390780161</t>
  </si>
  <si>
    <t>CH SAINT CLAUDE</t>
  </si>
  <si>
    <t>700004591</t>
  </si>
  <si>
    <t>CHI DE LA HAUTE-SAONE</t>
  </si>
  <si>
    <t>900000365</t>
  </si>
  <si>
    <t>CH BELFORT - MONTBELIARD</t>
  </si>
  <si>
    <t>Guadeloupe</t>
  </si>
  <si>
    <t>970100186</t>
  </si>
  <si>
    <t>CENTRE HOSPITALIER DE MARIGOT</t>
  </si>
  <si>
    <t>970100228</t>
  </si>
  <si>
    <t>CHU DE POINTE A PITRE/ ABYMES</t>
  </si>
  <si>
    <t>Guyane</t>
  </si>
  <si>
    <t>970300026</t>
  </si>
  <si>
    <t>CENTRE HOSPITALIER DE CAYENNE</t>
  </si>
  <si>
    <t>970300083</t>
  </si>
  <si>
    <t>CENTRE HOSPITALIER DE ST LAURENT DU MARONI</t>
  </si>
  <si>
    <t>970300265</t>
  </si>
  <si>
    <t>CENTRE MEDICO CHIRURGICAL DE KOUROU</t>
  </si>
  <si>
    <t>Haute-Normandie</t>
  </si>
  <si>
    <t>270000060</t>
  </si>
  <si>
    <t>CH BERNAY</t>
  </si>
  <si>
    <t>270000086</t>
  </si>
  <si>
    <t>CH GISORS</t>
  </si>
  <si>
    <t>270023724</t>
  </si>
  <si>
    <t>CHI EVREUX-VERNON</t>
  </si>
  <si>
    <t>760000166</t>
  </si>
  <si>
    <t>CLCC HENRI BECQUEREL ROUEN</t>
  </si>
  <si>
    <t>760024042</t>
  </si>
  <si>
    <t>CHI ELBEUF-LOUVIERS VAL DE REUIL</t>
  </si>
  <si>
    <t>760780023</t>
  </si>
  <si>
    <t>CH DIEPPE</t>
  </si>
  <si>
    <t>760780239</t>
  </si>
  <si>
    <t>CHU ROUEN</t>
  </si>
  <si>
    <t>760780726</t>
  </si>
  <si>
    <t>CH LE HAVRE</t>
  </si>
  <si>
    <t>Ile-de-France</t>
  </si>
  <si>
    <t>750000523</t>
  </si>
  <si>
    <t>GROUPE HOSPITALIER PARIS SAINT-JOSEPH</t>
  </si>
  <si>
    <t>750000549</t>
  </si>
  <si>
    <t>FONDATION OPHTALMOLOGIQUE ROTHSCHILD</t>
  </si>
  <si>
    <t>750006728</t>
  </si>
  <si>
    <t>GROUPE HOSPITALIER DIACONESSES CROIX SAINT-SIMON</t>
  </si>
  <si>
    <t>750110025</t>
  </si>
  <si>
    <t>CHNO DES QUINZE-VINGT PARIS</t>
  </si>
  <si>
    <t>750140014</t>
  </si>
  <si>
    <t>CH SAINTE-ANNE</t>
  </si>
  <si>
    <t>750150104</t>
  </si>
  <si>
    <t>INSTITUT MUTUALISTE MONTSOURIS</t>
  </si>
  <si>
    <t>750160012</t>
  </si>
  <si>
    <t>INSTITUT CURIE</t>
  </si>
  <si>
    <t>770110013</t>
  </si>
  <si>
    <t>CH ARBELTIER DE COULOMMIERS</t>
  </si>
  <si>
    <t>770110021</t>
  </si>
  <si>
    <t>CH DE FONTAINEBLEAU</t>
  </si>
  <si>
    <t>770110054</t>
  </si>
  <si>
    <t>CH MARC JACQUET</t>
  </si>
  <si>
    <t>770110062</t>
  </si>
  <si>
    <t>CH DE MONTEREAU</t>
  </si>
  <si>
    <t>770110070</t>
  </si>
  <si>
    <t>CH LEON BINET DE PROVINS</t>
  </si>
  <si>
    <t>770170017</t>
  </si>
  <si>
    <t>CH DE MARNE-LA-VALLEE</t>
  </si>
  <si>
    <t>770700185</t>
  </si>
  <si>
    <t>CH DE MEAUX</t>
  </si>
  <si>
    <t>780001236</t>
  </si>
  <si>
    <t>CH INTERCOMMUNAL DE POISSY ST-GERMAIN</t>
  </si>
  <si>
    <t>780002697</t>
  </si>
  <si>
    <t>CH INTERCOMMUNAL DE MEULAN-LES MUREAUX</t>
  </si>
  <si>
    <t>780110011</t>
  </si>
  <si>
    <t>CH FRANCOIS QUESNAY</t>
  </si>
  <si>
    <t>780110052</t>
  </si>
  <si>
    <t>CH DE RAMBOUILLET</t>
  </si>
  <si>
    <t>780110078</t>
  </si>
  <si>
    <t>CH DE VERSAILLES</t>
  </si>
  <si>
    <t>910002773</t>
  </si>
  <si>
    <t>CH SUD-FRANCILIEN</t>
  </si>
  <si>
    <t>910019447</t>
  </si>
  <si>
    <t>CH SUD ESSONNE-DOURDAN-ETAMPES</t>
  </si>
  <si>
    <t>910110014</t>
  </si>
  <si>
    <t>CH D'ARPAJON</t>
  </si>
  <si>
    <t>910110055</t>
  </si>
  <si>
    <t>CH LONGJUMEAU</t>
  </si>
  <si>
    <t>910110063</t>
  </si>
  <si>
    <t>CH D'ORSAY</t>
  </si>
  <si>
    <t>920000643</t>
  </si>
  <si>
    <t>INSTITUT HOSPITALIER FRANCO-BRITANIQUE</t>
  </si>
  <si>
    <t>920000650</t>
  </si>
  <si>
    <t>HOPITAL FOCH</t>
  </si>
  <si>
    <t>920000684</t>
  </si>
  <si>
    <t>CENTRE CHIRURGICAL MARIE LANNELONGUE</t>
  </si>
  <si>
    <t>920009909</t>
  </si>
  <si>
    <t>CH DES QUATRE VILLES</t>
  </si>
  <si>
    <t>920026374</t>
  </si>
  <si>
    <t>CHI DE COURBEVOIE-NEUILLY-PUTEAUX</t>
  </si>
  <si>
    <t>920110020</t>
  </si>
  <si>
    <t>C.A.S.H. DE NANTERRE</t>
  </si>
  <si>
    <t>930021480</t>
  </si>
  <si>
    <t>GROUPE HOSPITALIER INTERCOMMUNAL  LE RAINCY - MONTFERMEIL</t>
  </si>
  <si>
    <t>930110036</t>
  </si>
  <si>
    <t>CH ANDRE GREGOIRE</t>
  </si>
  <si>
    <t>930110051</t>
  </si>
  <si>
    <t>CH DE ST-DENIS</t>
  </si>
  <si>
    <t>930110069</t>
  </si>
  <si>
    <t>CH ROBERT BALLANGER</t>
  </si>
  <si>
    <t>940000649</t>
  </si>
  <si>
    <t>HOPITAL SAINT-CAMILLE - BRY S/MARNE</t>
  </si>
  <si>
    <t>940000664</t>
  </si>
  <si>
    <t>INSTITUT GUSTAVE ROUSSY</t>
  </si>
  <si>
    <t>940110018</t>
  </si>
  <si>
    <t>CH INTERCOMMUNAL DE CRETEIL</t>
  </si>
  <si>
    <t>940110042</t>
  </si>
  <si>
    <t>CHI DE VILLENEUVE-ST-GEORGES</t>
  </si>
  <si>
    <t>950001370</t>
  </si>
  <si>
    <t>CHI DES PORTES DE L'OISE</t>
  </si>
  <si>
    <t>950013870</t>
  </si>
  <si>
    <t>G.H.E.M. - HOPITAL SIMONE VEIL</t>
  </si>
  <si>
    <t>950110015</t>
  </si>
  <si>
    <t>CH VICTOR DUPOUY</t>
  </si>
  <si>
    <t>950110049</t>
  </si>
  <si>
    <t>CH DE GONESSE</t>
  </si>
  <si>
    <t>950110080</t>
  </si>
  <si>
    <t>CH RENE DUBOS</t>
  </si>
  <si>
    <t>Languedoc-Roussillon</t>
  </si>
  <si>
    <t>110780061</t>
  </si>
  <si>
    <t>CENTRE HOSPITALIER CARCASSONNE</t>
  </si>
  <si>
    <t>110780137</t>
  </si>
  <si>
    <t>CENTRE HOSPITALIER NARBONNE</t>
  </si>
  <si>
    <t>300780038</t>
  </si>
  <si>
    <t>CHU NIMES</t>
  </si>
  <si>
    <t>300780046</t>
  </si>
  <si>
    <t>CENTRE HOSPITALIER ALES - CEVENNES</t>
  </si>
  <si>
    <t>300780053</t>
  </si>
  <si>
    <t>CENTRE HOSPITALIER BAGNOLS SUR CEZE</t>
  </si>
  <si>
    <t>340000207</t>
  </si>
  <si>
    <t>CRLC PAUL LAMARQUE</t>
  </si>
  <si>
    <t>340011295</t>
  </si>
  <si>
    <t>LES HOPITAUX DU BASSIN DE THAU</t>
  </si>
  <si>
    <t>340780055</t>
  </si>
  <si>
    <t>CENTRE HOSPITALIER BEZIERS</t>
  </si>
  <si>
    <t>340780477</t>
  </si>
  <si>
    <t>CHU MONTPELLIER</t>
  </si>
  <si>
    <t>340780642</t>
  </si>
  <si>
    <t>CLINIQUE BEAU SOLEIL</t>
  </si>
  <si>
    <t>480780097</t>
  </si>
  <si>
    <t>CENTRE HOSPITALIER MENDE</t>
  </si>
  <si>
    <t>660780180</t>
  </si>
  <si>
    <t>CENTRE HOSPITALIER PERPIGNAN</t>
  </si>
  <si>
    <t>La Réunion</t>
  </si>
  <si>
    <t>970403606</t>
  </si>
  <si>
    <t>G.H. EST-REUNION</t>
  </si>
  <si>
    <t>970421038</t>
  </si>
  <si>
    <t>CH GABRIEL MARTIN</t>
  </si>
  <si>
    <t>Limousin</t>
  </si>
  <si>
    <t>190000042</t>
  </si>
  <si>
    <t>CENTRE HOSPITALIER DUBOIS BRIVE</t>
  </si>
  <si>
    <t>190000059</t>
  </si>
  <si>
    <t>CENTRE HOSPITALIER DE TULLE</t>
  </si>
  <si>
    <t>190000075</t>
  </si>
  <si>
    <t>CENTRE HOSPITALIER D'USSEL</t>
  </si>
  <si>
    <t>230780041</t>
  </si>
  <si>
    <t>CENTRE HOSPITALIER DE GUERET</t>
  </si>
  <si>
    <t>230780058</t>
  </si>
  <si>
    <t>CENTRE HOSPITALIER D'AUBUSSON</t>
  </si>
  <si>
    <t>870000015</t>
  </si>
  <si>
    <t>CHU DE LIMOGES</t>
  </si>
  <si>
    <t>870000023</t>
  </si>
  <si>
    <t>CENTRE HOSPITALIER DE ST-JUNIEN</t>
  </si>
  <si>
    <t>870000031</t>
  </si>
  <si>
    <t>CENTRE HOSPITALIER J BOUTARD ST YRIEIX</t>
  </si>
  <si>
    <t>Lorraine</t>
  </si>
  <si>
    <t>540000049</t>
  </si>
  <si>
    <t>CENTRE HOSPITALIER SAINT CHARLES TOUL</t>
  </si>
  <si>
    <t>540000080</t>
  </si>
  <si>
    <t>CENTRE HOSPITALIER DE LUNEVILLE</t>
  </si>
  <si>
    <t>540000767</t>
  </si>
  <si>
    <t>CENTRE HOSPITALIER DE BRIEY</t>
  </si>
  <si>
    <t>540001286</t>
  </si>
  <si>
    <t>CLCC A VAUTRIN</t>
  </si>
  <si>
    <t>540002078</t>
  </si>
  <si>
    <t>CHU DE NANCY</t>
  </si>
  <si>
    <t>540020112</t>
  </si>
  <si>
    <t>SYNDICAT INTERHOSPITALIER SINCAL</t>
  </si>
  <si>
    <t>550000020</t>
  </si>
  <si>
    <t>CENTRE HOSPITALIER DE VERDUN</t>
  </si>
  <si>
    <t>550003354</t>
  </si>
  <si>
    <t>CENTRE HOSPITALIER DE BAR LE DUC</t>
  </si>
  <si>
    <t>570000158</t>
  </si>
  <si>
    <t>CENTRE HOSPITALIER DU PARC - SARREGUEMINES</t>
  </si>
  <si>
    <t>570005165</t>
  </si>
  <si>
    <t>CHR METZ-THIONVILLE</t>
  </si>
  <si>
    <t>570015099</t>
  </si>
  <si>
    <t>CENTRE HOSPITALIER DE SARREBOURG</t>
  </si>
  <si>
    <t>570023630</t>
  </si>
  <si>
    <t>ASSOCIATION DES HOPITAUX PRIVES DE METZ</t>
  </si>
  <si>
    <t>570025254</t>
  </si>
  <si>
    <t>UNISANTE +</t>
  </si>
  <si>
    <t>880007059</t>
  </si>
  <si>
    <t>CHI EMILE DURKHEIM  EPINAL</t>
  </si>
  <si>
    <t>880007299</t>
  </si>
  <si>
    <t>CHI DE L'OUEST VOSGIEN</t>
  </si>
  <si>
    <t>880780077</t>
  </si>
  <si>
    <t>CENTRE HOSPITALIER DE SAINT-DIE</t>
  </si>
  <si>
    <t>880780093</t>
  </si>
  <si>
    <t>CENTRE HOSPITALIER DE REMIREMONT</t>
  </si>
  <si>
    <t>Martinique</t>
  </si>
  <si>
    <t>Midi-Pyrénées</t>
  </si>
  <si>
    <t>090780107</t>
  </si>
  <si>
    <t>C.H. DU PAYS D'OLMES</t>
  </si>
  <si>
    <t>090781774</t>
  </si>
  <si>
    <t>CHI DU VAL D'ARIEGE</t>
  </si>
  <si>
    <t>090781816</t>
  </si>
  <si>
    <t>CENTRE HOSPITALIER ARIEGE COUSERANS</t>
  </si>
  <si>
    <t>120004528</t>
  </si>
  <si>
    <t>CH DE MILLAU</t>
  </si>
  <si>
    <t>120004619</t>
  </si>
  <si>
    <t>CH DE SAINT-AFFRIQUE</t>
  </si>
  <si>
    <t>120780044</t>
  </si>
  <si>
    <t>CH "HOPITAL JACQUES PUEL" DE RODEZ</t>
  </si>
  <si>
    <t>120780069</t>
  </si>
  <si>
    <t>CH VILLEFRANCHE DE ROUERGUE</t>
  </si>
  <si>
    <t>120780085</t>
  </si>
  <si>
    <t>CH PIERRE DELPECH DECAZEVILLE</t>
  </si>
  <si>
    <t>310780671</t>
  </si>
  <si>
    <t>CH COMMINGES PYRENEES SAINT GAUDENS</t>
  </si>
  <si>
    <t>310781067</t>
  </si>
  <si>
    <t>HOPITAL JOSEPH DUCUING</t>
  </si>
  <si>
    <t>310781406</t>
  </si>
  <si>
    <t>HOTEL DIEU ST-JACQUES CHU DE TOULOUSE</t>
  </si>
  <si>
    <t>310782347</t>
  </si>
  <si>
    <t>INSTITUT CLAUDIUS REGAUD</t>
  </si>
  <si>
    <t>320780117</t>
  </si>
  <si>
    <t>CENTRE HOSPITALIER D'AUCH</t>
  </si>
  <si>
    <t>460780083</t>
  </si>
  <si>
    <t>CENTRE HOSPITALIER FIGEAC</t>
  </si>
  <si>
    <t>460780091</t>
  </si>
  <si>
    <t>CENTRE HOSPITALIER SAINT CERE</t>
  </si>
  <si>
    <t>460780208</t>
  </si>
  <si>
    <t>CENTRE HOSPITALIER JEAN COULON GOURDON</t>
  </si>
  <si>
    <t>460780216</t>
  </si>
  <si>
    <t>CENTRE HOSPITALIER JEAN ROUGIER CAHOR</t>
  </si>
  <si>
    <t>650780158</t>
  </si>
  <si>
    <t>CENTRE HOSPITALIER LOURDES</t>
  </si>
  <si>
    <t>650780174</t>
  </si>
  <si>
    <t>CENTRE HOSPITALIER DE LANNEMEZAN</t>
  </si>
  <si>
    <t>650783160</t>
  </si>
  <si>
    <t>CH DE BIGORRE</t>
  </si>
  <si>
    <t>810000331</t>
  </si>
  <si>
    <t>CENTRE HOSPITALIER D'ALBI</t>
  </si>
  <si>
    <t>810000380</t>
  </si>
  <si>
    <t>HOPITAL DU PAYS DE L'AUTAN SITE DE CASTRES</t>
  </si>
  <si>
    <t>810000455</t>
  </si>
  <si>
    <t>CENTRE HOSPITALIER DE LAVAUR</t>
  </si>
  <si>
    <t>820000016</t>
  </si>
  <si>
    <t>CENTRE HOSPITALIER DE MONTAUBAN</t>
  </si>
  <si>
    <t>820004950</t>
  </si>
  <si>
    <t>CH DE MOISSAC</t>
  </si>
  <si>
    <t>Nord-Pas-de-Calais</t>
  </si>
  <si>
    <t>590051801</t>
  </si>
  <si>
    <t>GCS DU GPT DES HOPITAUX DE L'ICL</t>
  </si>
  <si>
    <t>590780193</t>
  </si>
  <si>
    <t>CHR LILLE</t>
  </si>
  <si>
    <t>590780227</t>
  </si>
  <si>
    <t>CH SECLIN</t>
  </si>
  <si>
    <t>590781415</t>
  </si>
  <si>
    <t>CH DUNKERQUE</t>
  </si>
  <si>
    <t>590781605</t>
  </si>
  <si>
    <t>CH CAMBRAI</t>
  </si>
  <si>
    <t>590781662</t>
  </si>
  <si>
    <t>CH FOURMIES</t>
  </si>
  <si>
    <t>590781803</t>
  </si>
  <si>
    <t>CH SAMBRE-AVESNOIS</t>
  </si>
  <si>
    <t>590781902</t>
  </si>
  <si>
    <t>CH TOURCOING</t>
  </si>
  <si>
    <t>590782165</t>
  </si>
  <si>
    <t>CH DENAIN</t>
  </si>
  <si>
    <t>590782215</t>
  </si>
  <si>
    <t>CH VALENCIENNES</t>
  </si>
  <si>
    <t>590782421</t>
  </si>
  <si>
    <t>CH ROUBAIX</t>
  </si>
  <si>
    <t>590782637</t>
  </si>
  <si>
    <t>CH ARMENTIERES</t>
  </si>
  <si>
    <t>590782652</t>
  </si>
  <si>
    <t>CH HAZEBROUCK</t>
  </si>
  <si>
    <t>620000026</t>
  </si>
  <si>
    <t>ETABLISSEMENT HOPALE BERCK</t>
  </si>
  <si>
    <t>620001834</t>
  </si>
  <si>
    <t>GROUPE AHNAC</t>
  </si>
  <si>
    <t>620100057</t>
  </si>
  <si>
    <t>CH ARRAS</t>
  </si>
  <si>
    <t>620100651</t>
  </si>
  <si>
    <t>CH BETHUNE</t>
  </si>
  <si>
    <t>620100685</t>
  </si>
  <si>
    <t>CH LENS</t>
  </si>
  <si>
    <t>620101337</t>
  </si>
  <si>
    <t>CH CALAIS</t>
  </si>
  <si>
    <t>620101360</t>
  </si>
  <si>
    <t>CH REGION DE ST-OMER</t>
  </si>
  <si>
    <t>620103432</t>
  </si>
  <si>
    <t>CH ARRONDISSEMENT DE MONTREUIL</t>
  </si>
  <si>
    <t>620103440</t>
  </si>
  <si>
    <t>CH BOULOGNE-SUR-MER</t>
  </si>
  <si>
    <t>Provence-Alpes-Côte-d'Azur</t>
  </si>
  <si>
    <t>040780215</t>
  </si>
  <si>
    <t>CH DE MANOSQUE</t>
  </si>
  <si>
    <t>050000116</t>
  </si>
  <si>
    <t>CH ESCARTONS</t>
  </si>
  <si>
    <t>050002948</t>
  </si>
  <si>
    <t>CHICAS GAP-SISTERON</t>
  </si>
  <si>
    <t>060780954</t>
  </si>
  <si>
    <t>CH D'ANTIBES JUAN LES PINS</t>
  </si>
  <si>
    <t>060780988</t>
  </si>
  <si>
    <t>CH PIERRE NOUVEAU</t>
  </si>
  <si>
    <t>060785011</t>
  </si>
  <si>
    <t>CHU DE NICE</t>
  </si>
  <si>
    <t>060791761</t>
  </si>
  <si>
    <t>CH LA PALMOSA</t>
  </si>
  <si>
    <t>060794013</t>
  </si>
  <si>
    <t>CHIRURGIE CARDIAQUE A. TZANCK</t>
  </si>
  <si>
    <t>130001647</t>
  </si>
  <si>
    <t>INSTITUT PAOLI CALMETTES</t>
  </si>
  <si>
    <t>130041916</t>
  </si>
  <si>
    <t>CH PAYS D'AIX - CHI AIX-PERTUIS</t>
  </si>
  <si>
    <t>130781446</t>
  </si>
  <si>
    <t>CH D'AUBAGNE</t>
  </si>
  <si>
    <t>130782634</t>
  </si>
  <si>
    <t>CH SALON DE PROVENCE</t>
  </si>
  <si>
    <t>130785355</t>
  </si>
  <si>
    <t>HOPITAL AMBROISE PARE</t>
  </si>
  <si>
    <t>130785512</t>
  </si>
  <si>
    <t>CH DE LA CIOTAT</t>
  </si>
  <si>
    <t>130785652</t>
  </si>
  <si>
    <t>FONDATION HOPITAL SAINT JOSEPH</t>
  </si>
  <si>
    <t>130786049</t>
  </si>
  <si>
    <t>APHM</t>
  </si>
  <si>
    <t>130789274</t>
  </si>
  <si>
    <t>CH JOSEPH IMBERT</t>
  </si>
  <si>
    <t>130789316</t>
  </si>
  <si>
    <t>CH LES RAYETTES</t>
  </si>
  <si>
    <t>830100517</t>
  </si>
  <si>
    <t>CH JEAN MARCEL</t>
  </si>
  <si>
    <t>830100525</t>
  </si>
  <si>
    <t>CH DRAGUIGNAN</t>
  </si>
  <si>
    <t>830100533</t>
  </si>
  <si>
    <t>CH MARIE JOSEE TREFFOT</t>
  </si>
  <si>
    <t>830100566</t>
  </si>
  <si>
    <t>CHI DE FREJUS SAINT RAPHAEL</t>
  </si>
  <si>
    <t>830100616</t>
  </si>
  <si>
    <t>CHI TOULON LA SEYNE</t>
  </si>
  <si>
    <t>840000012</t>
  </si>
  <si>
    <t>CH APT</t>
  </si>
  <si>
    <t>840000087</t>
  </si>
  <si>
    <t>CH LOUIS GIORGI</t>
  </si>
  <si>
    <t>840000350</t>
  </si>
  <si>
    <t>CLINIQUE SAINTE CATHERINE</t>
  </si>
  <si>
    <t>840004659</t>
  </si>
  <si>
    <t>CHI CAVAILLON LAURIS</t>
  </si>
  <si>
    <t>840006597</t>
  </si>
  <si>
    <t>CH HENRI DUFFAUT</t>
  </si>
  <si>
    <t>Pays de la Loire</t>
  </si>
  <si>
    <t>440000057</t>
  </si>
  <si>
    <t>CENTRE HOSPITALIER DE ST NAZAIRE</t>
  </si>
  <si>
    <t>440000289</t>
  </si>
  <si>
    <t>CHU DE NANTES</t>
  </si>
  <si>
    <t>440000297</t>
  </si>
  <si>
    <t>CENTRE HOSPITALIER ANCENIS</t>
  </si>
  <si>
    <t>440029338</t>
  </si>
  <si>
    <t>CLINIQUE MUTUALISTE JULES VERNE</t>
  </si>
  <si>
    <t>440050433</t>
  </si>
  <si>
    <t>CLINIQUE MUTUALISTE DE L'ESTUAIRE</t>
  </si>
  <si>
    <t>490000031</t>
  </si>
  <si>
    <t>CHU D'ANGERS</t>
  </si>
  <si>
    <t>490000155</t>
  </si>
  <si>
    <t>INSTITUT DE CANCEROLOGIE DE L'OUEST (ICO) PAUL PAPIN A ANGER</t>
  </si>
  <si>
    <t>490000676</t>
  </si>
  <si>
    <t>CENTRE HOSPITALIER DE CHOLET</t>
  </si>
  <si>
    <t>490528452</t>
  </si>
  <si>
    <t>CENTRE HOSPITALIER DE SAUMUR</t>
  </si>
  <si>
    <t>530000025</t>
  </si>
  <si>
    <t>CENTRE HOSPITALIER DU HAUT ANJOU</t>
  </si>
  <si>
    <t>530000074</t>
  </si>
  <si>
    <t>CENTRE HOSPITALIER NORD MAYENNE</t>
  </si>
  <si>
    <t>530000371</t>
  </si>
  <si>
    <t>CENTRE HOSPITALIER DE LAVAL</t>
  </si>
  <si>
    <t>720000025</t>
  </si>
  <si>
    <t>CENTRE HOSPITALIER DU MANS</t>
  </si>
  <si>
    <t>720006022</t>
  </si>
  <si>
    <t>CENTRE HOSPITALIER LA FERTE BERNARD</t>
  </si>
  <si>
    <t>720016724</t>
  </si>
  <si>
    <t>POLE SANTE SARTHE ET LOIR</t>
  </si>
  <si>
    <t>850000019</t>
  </si>
  <si>
    <t>CENTRE HOSPITALIER DE LA ROCHE/YON</t>
  </si>
  <si>
    <t>850000035</t>
  </si>
  <si>
    <t>CENTRE HOSPITALIER FONTENAY LE COMTE</t>
  </si>
  <si>
    <t>850000084</t>
  </si>
  <si>
    <t>CENTRE HOSPITALIER DES SABLES D OLONNE</t>
  </si>
  <si>
    <t>850009010</t>
  </si>
  <si>
    <t>CH LOIRE VENDEE OCEAN A CHALLANS</t>
  </si>
  <si>
    <t>Picardie</t>
  </si>
  <si>
    <t>020000063</t>
  </si>
  <si>
    <t>CENTRE HOSPITALIER DE SAINT QUENTIN</t>
  </si>
  <si>
    <t>020000253</t>
  </si>
  <si>
    <t>CENTRE HOSPITALIER DE LAON</t>
  </si>
  <si>
    <t>020000261</t>
  </si>
  <si>
    <t>CENTRE HOSPITALIER DE SOISSONS</t>
  </si>
  <si>
    <t>020004404</t>
  </si>
  <si>
    <t>CENTRE HOSPITALIER DE CHATEAU THIERRY</t>
  </si>
  <si>
    <t>600100648</t>
  </si>
  <si>
    <t>CENTRE HOSPITALIER DE CLERMONT</t>
  </si>
  <si>
    <t>600100713</t>
  </si>
  <si>
    <t>CENTRE HOSPITALIER DE BEAUVAIS</t>
  </si>
  <si>
    <t>600100721</t>
  </si>
  <si>
    <t>CHICN - CENTRE HOSPITALIER INTERCOMMUNAL COMPIEGNE NOYON</t>
  </si>
  <si>
    <t>600101984</t>
  </si>
  <si>
    <t>GROUPEMENT HOSPITALIER PUBLIC DU SUD DE L'OISE</t>
  </si>
  <si>
    <t>800000028</t>
  </si>
  <si>
    <t>CENTRE HOSPITALIER D'ABBEVILLE</t>
  </si>
  <si>
    <t>800000044</t>
  </si>
  <si>
    <t>CHU AMIENS</t>
  </si>
  <si>
    <t>800000093</t>
  </si>
  <si>
    <t>CENTRE HOSPITALIER DE PERONNE</t>
  </si>
  <si>
    <t>Poitou-Charentes</t>
  </si>
  <si>
    <t>160000451</t>
  </si>
  <si>
    <t>CENTRE HOSPITALIER D'ANGOULEME</t>
  </si>
  <si>
    <t>160000485</t>
  </si>
  <si>
    <t>CENTRE HOSPITALIER LABAJOUDERIE</t>
  </si>
  <si>
    <t>160014411</t>
  </si>
  <si>
    <t>CENTRE HOSP INTERCOMMUNAL DU PAYS DE COGNAC</t>
  </si>
  <si>
    <t>170023279</t>
  </si>
  <si>
    <t>GROUPE HOSPITALIER LA ROCHELLE-RE-AUNIS</t>
  </si>
  <si>
    <t>170780050</t>
  </si>
  <si>
    <t>CENTRE HOSPITALIER DE JONZAC</t>
  </si>
  <si>
    <t>170780167</t>
  </si>
  <si>
    <t>CENTRE HOSPITALIER DE SAINT-JEAN D'ANGELY</t>
  </si>
  <si>
    <t>170780175</t>
  </si>
  <si>
    <t>CENTRE HOSPITALIER DE SAINTONGE</t>
  </si>
  <si>
    <t>170780191</t>
  </si>
  <si>
    <t>CENTRE HOSPITALIER DE ROYAN</t>
  </si>
  <si>
    <t>170780225</t>
  </si>
  <si>
    <t>CENTRE HOSPITALIER DE ROCHEFORT</t>
  </si>
  <si>
    <t>790000012</t>
  </si>
  <si>
    <t>CENTRE HOSPITALIER GEORGES RENON</t>
  </si>
  <si>
    <t>790006654</t>
  </si>
  <si>
    <t>CENTRE HOSPITALIER DU NORD DEUX-SEVRES</t>
  </si>
  <si>
    <t>860013077</t>
  </si>
  <si>
    <t>CHR DE POITIERS</t>
  </si>
  <si>
    <t>860780063</t>
  </si>
  <si>
    <t>CENTRE HOSPITALIER CAMILLE GUERIN</t>
  </si>
  <si>
    <t>860780097</t>
  </si>
  <si>
    <t>CENTRE HOSPITALIER DE MONTMORILLON</t>
  </si>
  <si>
    <t>Rhône-Alpes</t>
  </si>
  <si>
    <t>010008407</t>
  </si>
  <si>
    <t>CH HAUT-BUGEY</t>
  </si>
  <si>
    <t>010780054</t>
  </si>
  <si>
    <t>CH BOURG-EN-BRESSE</t>
  </si>
  <si>
    <t>010780062</t>
  </si>
  <si>
    <t>CH BELLEY</t>
  </si>
  <si>
    <t>070002878</t>
  </si>
  <si>
    <t>CH VALS D'ARDECHE</t>
  </si>
  <si>
    <t>070005566</t>
  </si>
  <si>
    <t>CH ARDECHE MERIDIONALE</t>
  </si>
  <si>
    <t>070780358</t>
  </si>
  <si>
    <t>CH ANNONAY</t>
  </si>
  <si>
    <t>260000021</t>
  </si>
  <si>
    <t>CH VALENCE</t>
  </si>
  <si>
    <t>260000047</t>
  </si>
  <si>
    <t>CH MONTELIMAR</t>
  </si>
  <si>
    <t>260000054</t>
  </si>
  <si>
    <t>CH CREST</t>
  </si>
  <si>
    <t>260000104</t>
  </si>
  <si>
    <t>CH DIE</t>
  </si>
  <si>
    <t>260016910</t>
  </si>
  <si>
    <t>HOPITAUX DROME-NORD</t>
  </si>
  <si>
    <t>380012658</t>
  </si>
  <si>
    <t>GROUPE HOSPITALIER MUTUALISTE DE GRENOBLE</t>
  </si>
  <si>
    <t>380780049</t>
  </si>
  <si>
    <t>CH BOURGOIN-JALLIEU</t>
  </si>
  <si>
    <t>380780080</t>
  </si>
  <si>
    <t>CHU GRENOBLE</t>
  </si>
  <si>
    <t>380781435</t>
  </si>
  <si>
    <t>CH VIENNE</t>
  </si>
  <si>
    <t>380784751</t>
  </si>
  <si>
    <t>CH VOIRON</t>
  </si>
  <si>
    <t>420010050</t>
  </si>
  <si>
    <t>CLINIQUE MUTUALISTE DE LA LOIRE</t>
  </si>
  <si>
    <t>420013831</t>
  </si>
  <si>
    <t>CENTRE HOSPITALIER DU FOREZ</t>
  </si>
  <si>
    <t>420780033</t>
  </si>
  <si>
    <t>CH ROANNE</t>
  </si>
  <si>
    <t>420784878</t>
  </si>
  <si>
    <t>CHU SAINT-ETIENNE</t>
  </si>
  <si>
    <t>690000427</t>
  </si>
  <si>
    <t>CRF LES MASSUES</t>
  </si>
  <si>
    <t>690000880</t>
  </si>
  <si>
    <t>CENTRE LEON BERARD</t>
  </si>
  <si>
    <t>690780044</t>
  </si>
  <si>
    <t>CH SAINTE-FOY-LES-LYON</t>
  </si>
  <si>
    <t>690780416</t>
  </si>
  <si>
    <t>GROUPE HOSPITALIER MUTUALISTE DES PORTES DU SUD</t>
  </si>
  <si>
    <t>690781810</t>
  </si>
  <si>
    <t>HOSPICES CIVILS DE LYON</t>
  </si>
  <si>
    <t>690782222</t>
  </si>
  <si>
    <t>CH VILLEFRANCHE-SUR-SAONE</t>
  </si>
  <si>
    <t>690782271</t>
  </si>
  <si>
    <t>CH TARARE</t>
  </si>
  <si>
    <t>690805361</t>
  </si>
  <si>
    <t>CH SAINT-JOSEPH/SAINT-LUC</t>
  </si>
  <si>
    <t>730000015</t>
  </si>
  <si>
    <t>CH CHAMBERY</t>
  </si>
  <si>
    <t>730002839</t>
  </si>
  <si>
    <t>CH ALBERTVILLE ET MOUTIERS</t>
  </si>
  <si>
    <t>730780103</t>
  </si>
  <si>
    <t>CH SAINT-JEAN-DE-MAURIENNE</t>
  </si>
  <si>
    <t>730780525</t>
  </si>
  <si>
    <t>CH BOURG-SAINT-MAURICE</t>
  </si>
  <si>
    <t>740001839</t>
  </si>
  <si>
    <t>HOPITAUX DES PAYS DU MONT-BLANC</t>
  </si>
  <si>
    <t>740781133</t>
  </si>
  <si>
    <t>CH DE LA REGION D'ANNECY</t>
  </si>
  <si>
    <t>740790258</t>
  </si>
  <si>
    <t>CH ALPES-LEMAN - CHAL</t>
  </si>
  <si>
    <t>740790381</t>
  </si>
  <si>
    <t>HOPITAUX DU LEMAN</t>
  </si>
  <si>
    <t>Nombre d'établissements</t>
  </si>
  <si>
    <t>1er décile</t>
  </si>
  <si>
    <t>1er quartile</t>
  </si>
  <si>
    <t>3ème quartile</t>
  </si>
  <si>
    <t>9ème décile</t>
  </si>
  <si>
    <t>CH</t>
  </si>
  <si>
    <t>Moyenne des coûts</t>
  </si>
  <si>
    <t>Coût moyen</t>
  </si>
  <si>
    <t>TOTAL</t>
  </si>
  <si>
    <t>Bas</t>
  </si>
  <si>
    <t>2eme morceau</t>
  </si>
  <si>
    <t>3eme morceau</t>
  </si>
  <si>
    <t>en dessous</t>
  </si>
  <si>
    <t>au dessus</t>
  </si>
  <si>
    <t>Moyenne</t>
  </si>
  <si>
    <t>Titre 1 : Total Charges de personnel</t>
  </si>
  <si>
    <t>Charges de Personnel Médical</t>
  </si>
  <si>
    <t>Charges de Personnel Non Médical</t>
  </si>
  <si>
    <t>Titre 2 : Charges à caractère médical</t>
  </si>
  <si>
    <t>Titre 3 : Charges à caractère hôtelier et général</t>
  </si>
  <si>
    <t>Total charges (T1 + T2 + T3 + T4)</t>
  </si>
  <si>
    <t>Produits de titre 3 : autres produits déductibles</t>
  </si>
  <si>
    <t>Total charge nettes
(T1 + T2 + T3 + T4 - PT3)</t>
  </si>
  <si>
    <t>Total charges nettes des SA auxiliaires
à ventiler sur les SA définitives</t>
  </si>
  <si>
    <t>Total des charges nettes ou nettes majorées de LM au prorata du T2</t>
  </si>
  <si>
    <t>% coût moyen total</t>
  </si>
  <si>
    <t>Indicateurs de dispersion</t>
  </si>
  <si>
    <t>970100178</t>
  </si>
  <si>
    <t>CENTRE HOSPITALIER DE LA BASSE-TERRE</t>
  </si>
  <si>
    <t>390780609</t>
  </si>
  <si>
    <t>CH LOUIS PASTEUR DOLE</t>
  </si>
  <si>
    <t>570000091</t>
  </si>
  <si>
    <t>HOPITAL DE FREYMING-MERLEBACH</t>
  </si>
  <si>
    <t>590000188</t>
  </si>
  <si>
    <t>CLCC OSCAR LAMBRET LILLE</t>
  </si>
  <si>
    <t>130786445</t>
  </si>
  <si>
    <t>MATERNITE CATHOLIQUE PROVENCE L'ETOILE</t>
  </si>
  <si>
    <t>160006037</t>
  </si>
  <si>
    <t>CENTRE HOSPITALIER HOPITAUX DU SUD CHARENTE</t>
  </si>
  <si>
    <t>Montant total imputé au titre des charges des SA LM au prorata du T2</t>
  </si>
  <si>
    <t>EPSM VALLEE D'ARVE</t>
  </si>
  <si>
    <t>740785035</t>
  </si>
  <si>
    <t>HOPITAL DE RUMILLY</t>
  </si>
  <si>
    <t>740781208</t>
  </si>
  <si>
    <t>HL LA TOUR</t>
  </si>
  <si>
    <t>740781190</t>
  </si>
  <si>
    <t>HL LA ROCHE-SUR-FORON</t>
  </si>
  <si>
    <t>740781182</t>
  </si>
  <si>
    <t>MAISON DE CONVALESCENCE LA MARTERAYE</t>
  </si>
  <si>
    <t>740780952</t>
  </si>
  <si>
    <t>CENTRE MEDICAL ALEXIS LEAUD</t>
  </si>
  <si>
    <t>740780143</t>
  </si>
  <si>
    <t>CRF DOMAINE DE SAINT-ALBAN</t>
  </si>
  <si>
    <t>730780681</t>
  </si>
  <si>
    <t>CH DE SAVOIE</t>
  </si>
  <si>
    <t>730780582</t>
  </si>
  <si>
    <t>HL MODANE</t>
  </si>
  <si>
    <t>730780566</t>
  </si>
  <si>
    <t>HL SAINT-PIERRE-D'ALBIGNY</t>
  </si>
  <si>
    <t>730780558</t>
  </si>
  <si>
    <t>CH AIX-LES-BAINS</t>
  </si>
  <si>
    <t>730780111</t>
  </si>
  <si>
    <t>POUPONNIERE LA FOUGERAIE</t>
  </si>
  <si>
    <t>690790480</t>
  </si>
  <si>
    <t>CH GERIATRIQUE DU MONT D'OR</t>
  </si>
  <si>
    <t>690782925</t>
  </si>
  <si>
    <t>CENTRE MEDICAL DE BAYERE</t>
  </si>
  <si>
    <t>690782420</t>
  </si>
  <si>
    <t>HL BEAUJEU</t>
  </si>
  <si>
    <t>690782248</t>
  </si>
  <si>
    <t>HL BELLEVILLE</t>
  </si>
  <si>
    <t>690782230</t>
  </si>
  <si>
    <t>CENTRE DE SANTE MENTALE MGEN (69)</t>
  </si>
  <si>
    <t>690782081</t>
  </si>
  <si>
    <t>POLE GERONTOLOGIQUE DE LYON</t>
  </si>
  <si>
    <t>690781737</t>
  </si>
  <si>
    <t>CLYRESS (VAL ROSAY-MON REPOS-BEAULIEU-GRAVENAND-TRESSERVE-MA</t>
  </si>
  <si>
    <t>690781026</t>
  </si>
  <si>
    <t>HOPITAL DE L'ARBRESLE</t>
  </si>
  <si>
    <t>690780150</t>
  </si>
  <si>
    <t>CH SAINT-JEAN-DE-DIEU</t>
  </si>
  <si>
    <t>690780143</t>
  </si>
  <si>
    <t>CH SAINT-CYR-AU-MONT-D'OR</t>
  </si>
  <si>
    <t>690780119</t>
  </si>
  <si>
    <t>CH LE VINATIER</t>
  </si>
  <si>
    <t>690780101</t>
  </si>
  <si>
    <t>HL SAINT-LAURENT-DE-CHAMOUSSET</t>
  </si>
  <si>
    <t>690780085</t>
  </si>
  <si>
    <t>HL NEUVILLE-SUR-SAONE</t>
  </si>
  <si>
    <t>690780077</t>
  </si>
  <si>
    <t>HL CONDRIEU</t>
  </si>
  <si>
    <t>690780069</t>
  </si>
  <si>
    <t>HL SAINT-SYMPHORIEN-SUR-COISE</t>
  </si>
  <si>
    <t>690780051</t>
  </si>
  <si>
    <t>CH GIVORS</t>
  </si>
  <si>
    <t>690780036</t>
  </si>
  <si>
    <t>HL INTERCOMMUNAL THIZY, BOURG-DE-THIZY ET COURS-L</t>
  </si>
  <si>
    <t>690010749</t>
  </si>
  <si>
    <t>MAISON DE CONVALESCENCE LA MAISON D'HESTIA</t>
  </si>
  <si>
    <t>690006721</t>
  </si>
  <si>
    <t>CLINIQUE NOTRE-DAME</t>
  </si>
  <si>
    <t>690002092</t>
  </si>
  <si>
    <t>CRF GERMAINE REVEL</t>
  </si>
  <si>
    <t>690001524</t>
  </si>
  <si>
    <t>MAISON DE CONVALESCENCE NOTRE-DAME DU GRAND PORT</t>
  </si>
  <si>
    <t>690000419</t>
  </si>
  <si>
    <t>CRF L'ARGENTIERE</t>
  </si>
  <si>
    <t>690000401</t>
  </si>
  <si>
    <t>MAISON DE SANTE DE VAUGNERAY</t>
  </si>
  <si>
    <t>690000336</t>
  </si>
  <si>
    <t>HOPITAL DE FOURVIERE</t>
  </si>
  <si>
    <t>690000245</t>
  </si>
  <si>
    <t>HL BOEN-SUR-LIGNON</t>
  </si>
  <si>
    <t>420781791</t>
  </si>
  <si>
    <t>HL CHAZELLES-SUR-LYON</t>
  </si>
  <si>
    <t>420780702</t>
  </si>
  <si>
    <t>HL SAINT-BONNET-LE-CHATEAU</t>
  </si>
  <si>
    <t>420780694</t>
  </si>
  <si>
    <t>GCS-ES INSTITUT CANCEROLOGIE LUCIEN NEUWIRTH</t>
  </si>
  <si>
    <t>420013492</t>
  </si>
  <si>
    <t>CENTRE MUTUALISTE D'ADDICTOLOGIE</t>
  </si>
  <si>
    <t>420002677</t>
  </si>
  <si>
    <t>CLINIQUE MEDICALE LA BUISSONNIERE</t>
  </si>
  <si>
    <t>420000192</t>
  </si>
  <si>
    <t>CENTRE DE TRAITEMENT MGEN (38)</t>
  </si>
  <si>
    <t>380784462</t>
  </si>
  <si>
    <t>HL MORESTEL</t>
  </si>
  <si>
    <t>380782771</t>
  </si>
  <si>
    <t>HL LA TOUR-DU-PIN</t>
  </si>
  <si>
    <t>380782698</t>
  </si>
  <si>
    <t>MAISON DE CONVALESCENCE LE MAS DES CHAMPS</t>
  </si>
  <si>
    <t>380781369</t>
  </si>
  <si>
    <t>HL BEAUREPAIRE</t>
  </si>
  <si>
    <t>380781351</t>
  </si>
  <si>
    <t>CENTRE MEDICAL DE VIRIEU</t>
  </si>
  <si>
    <t>380781138</t>
  </si>
  <si>
    <t>CLINIQUE DU GRESIVAUDAN</t>
  </si>
  <si>
    <t>380780312</t>
  </si>
  <si>
    <t>CH ALPES-ISERE</t>
  </si>
  <si>
    <t>380780247</t>
  </si>
  <si>
    <t>HL SAINT-GEOIRE-EN-VALDAINE</t>
  </si>
  <si>
    <t>380780239</t>
  </si>
  <si>
    <t>CH SAINT-LAURENT-DU-PONT</t>
  </si>
  <si>
    <t>380780213</t>
  </si>
  <si>
    <t>CH SAINT-MARCELLIN</t>
  </si>
  <si>
    <t>380780171</t>
  </si>
  <si>
    <t>CH TULLINS</t>
  </si>
  <si>
    <t>380780098</t>
  </si>
  <si>
    <t>CH RIVES</t>
  </si>
  <si>
    <t>380780072</t>
  </si>
  <si>
    <t>CH PONT-DE-BEAUVOISIN</t>
  </si>
  <si>
    <t>380780056</t>
  </si>
  <si>
    <t>CH LA MURE</t>
  </si>
  <si>
    <t>380780031</t>
  </si>
  <si>
    <t>CH RHUMATOLOGIQUE URIAGE</t>
  </si>
  <si>
    <t>380780023</t>
  </si>
  <si>
    <t>CP NORD-DAUPHINE</t>
  </si>
  <si>
    <t>380012799</t>
  </si>
  <si>
    <t>CENTRE MEDICAL ROCHEPLANE-ANGUISSES</t>
  </si>
  <si>
    <t>380009928</t>
  </si>
  <si>
    <t>CENTRE DE READAPTATION CARDIO-RESPIRATOIRE DIEULEFIT</t>
  </si>
  <si>
    <t>260017454</t>
  </si>
  <si>
    <t>CH LE VALMONT</t>
  </si>
  <si>
    <t>260003264</t>
  </si>
  <si>
    <t>CRF LES BAUMES</t>
  </si>
  <si>
    <t>260000682</t>
  </si>
  <si>
    <t>CENTRE MEDICAL LA TEPPE</t>
  </si>
  <si>
    <t>260000302</t>
  </si>
  <si>
    <t>CENTRE MEDICAL SAINTE-CATHERINE</t>
  </si>
  <si>
    <t>260000153</t>
  </si>
  <si>
    <t>HL BUIS-LES-BARONNIES</t>
  </si>
  <si>
    <t>260000096</t>
  </si>
  <si>
    <t>HL NYONS</t>
  </si>
  <si>
    <t>260000088</t>
  </si>
  <si>
    <t>CENTRE DE POST CURE LA BASTIDE DE VIRAC</t>
  </si>
  <si>
    <t>070784897</t>
  </si>
  <si>
    <t>HL SAINT-FELICIEN</t>
  </si>
  <si>
    <t>070780382</t>
  </si>
  <si>
    <t>HL TOURNON</t>
  </si>
  <si>
    <t>070780374</t>
  </si>
  <si>
    <t>HL LAMASTRE</t>
  </si>
  <si>
    <t>070780366</t>
  </si>
  <si>
    <t>HOPITAL SAINTE-MARIE</t>
  </si>
  <si>
    <t>070780317</t>
  </si>
  <si>
    <t>MAISON DE CONVALESCENCE LE CHATEAU</t>
  </si>
  <si>
    <t>070780234</t>
  </si>
  <si>
    <t>CENTRE MEDICAL FOLCHERAN</t>
  </si>
  <si>
    <t>070780226</t>
  </si>
  <si>
    <t>HL LES VANS</t>
  </si>
  <si>
    <t>070780218</t>
  </si>
  <si>
    <t>HL CHEYLARD</t>
  </si>
  <si>
    <t>070780150</t>
  </si>
  <si>
    <t>HL INTERCOMMUNAL BOURG-SAINT-ANDEOL/VIVIERS</t>
  </si>
  <si>
    <t>070780143</t>
  </si>
  <si>
    <t>HL VILLENEUVE-DE-BERG</t>
  </si>
  <si>
    <t>070780127</t>
  </si>
  <si>
    <t>HL VALLON PONT-D'ARC</t>
  </si>
  <si>
    <t>070780119</t>
  </si>
  <si>
    <t>HL JOYEUSE</t>
  </si>
  <si>
    <t>070780101</t>
  </si>
  <si>
    <t>HOPITAL DE MOZE</t>
  </si>
  <si>
    <t>070000096</t>
  </si>
  <si>
    <t>CRF CHATEAU D'ANGEVILLE</t>
  </si>
  <si>
    <t>010780799</t>
  </si>
  <si>
    <t>CRF ROMANS-FERRARI</t>
  </si>
  <si>
    <t>010780492</t>
  </si>
  <si>
    <t>CENTRE SSR READAPT ADOLESCENTS CHANAY</t>
  </si>
  <si>
    <t>010780476</t>
  </si>
  <si>
    <t>SSR L'ORCET-MANGINI</t>
  </si>
  <si>
    <t>010780252</t>
  </si>
  <si>
    <t>HL PONT-DE-VAUX</t>
  </si>
  <si>
    <t>010780138</t>
  </si>
  <si>
    <t>HL MEXIMIEUX</t>
  </si>
  <si>
    <t>010780120</t>
  </si>
  <si>
    <t>CH TREVOUX</t>
  </si>
  <si>
    <t>010780096</t>
  </si>
  <si>
    <t>CENTRE HOSPITALIER INTERCOMMUNAL AIN VAL DE SAONE</t>
  </si>
  <si>
    <t>010009132</t>
  </si>
  <si>
    <t>CH PUBLIC HAUTEVILLE-LOMPNES</t>
  </si>
  <si>
    <t>010007987</t>
  </si>
  <si>
    <t>CP DE L'AIN</t>
  </si>
  <si>
    <t>010000495</t>
  </si>
  <si>
    <t>ETABLISSEMENT DE CONVALESCENCE POUR ALCOOLIQUES</t>
  </si>
  <si>
    <t>860793405</t>
  </si>
  <si>
    <t>MAISON CURE ET CONVALESCENCE COLLINE ENSOLEILLEE</t>
  </si>
  <si>
    <t>860780436</t>
  </si>
  <si>
    <t>CENTRE HOSPITALIER RENAUDOT</t>
  </si>
  <si>
    <t>860780071</t>
  </si>
  <si>
    <t>CHS HENRI LABORIT</t>
  </si>
  <si>
    <t>860780048</t>
  </si>
  <si>
    <t>MAISON REPOS LOGIS DES FRANCS</t>
  </si>
  <si>
    <t>790008064</t>
  </si>
  <si>
    <t>CRF LE GRAND FEU</t>
  </si>
  <si>
    <t>790000681</t>
  </si>
  <si>
    <t>HOPITAL LOCAL DE MAULEON</t>
  </si>
  <si>
    <t>790000079</t>
  </si>
  <si>
    <t>HOPITAL LOCAL DE MELLE</t>
  </si>
  <si>
    <t>790000061</t>
  </si>
  <si>
    <t>HOPITAL LOCAL DE ST-MAIXENT</t>
  </si>
  <si>
    <t>790000046</t>
  </si>
  <si>
    <t>ECOLE DE PONS</t>
  </si>
  <si>
    <t>170784086</t>
  </si>
  <si>
    <t>CENTRE DE REEDUCATION D'OLERON</t>
  </si>
  <si>
    <t>170780803</t>
  </si>
  <si>
    <t>CENTRE HOSPITALIER DE BOSCAMNANT</t>
  </si>
  <si>
    <t>170780266</t>
  </si>
  <si>
    <t>HOPITAL LOCAL DUBOIS MEYNARDIE MARENNES</t>
  </si>
  <si>
    <t>170780209</t>
  </si>
  <si>
    <t>HOPITAL LOCAL ST PIERRE OLERON</t>
  </si>
  <si>
    <t>170780142</t>
  </si>
  <si>
    <t>CENTRE DE CONVALESCENCE CHATEAU MARLONGE</t>
  </si>
  <si>
    <t>170780118</t>
  </si>
  <si>
    <t>CRF VILLA RICHELIEU</t>
  </si>
  <si>
    <t>170780043</t>
  </si>
  <si>
    <t>CSSR LES GLAMOTS</t>
  </si>
  <si>
    <t>160009080</t>
  </si>
  <si>
    <t>HOPITAL LOCAL DE CHATEAUNEUF</t>
  </si>
  <si>
    <t>160000519</t>
  </si>
  <si>
    <t>CHS CAMILLE CLAUDEL</t>
  </si>
  <si>
    <t>160000501</t>
  </si>
  <si>
    <t>CENTRE HOSPITALIER DE RUFFEC</t>
  </si>
  <si>
    <t>160000493</t>
  </si>
  <si>
    <t>HOPITAL LOCAL &amp; CENTRE D'HEBERGEMENT DE LA ROCHEF</t>
  </si>
  <si>
    <t>160000121</t>
  </si>
  <si>
    <t>CENTRE HOSPITALIER DE ST VALERY SUR SOMME</t>
  </si>
  <si>
    <t>800000135</t>
  </si>
  <si>
    <t>CHIMR - CENTRE HOSPITALIER INTERCOMMUNAL MONTDIDIER ROYE</t>
  </si>
  <si>
    <t>800000085</t>
  </si>
  <si>
    <t>CENTRE HOSPITALIER DE HAM</t>
  </si>
  <si>
    <t>800000077</t>
  </si>
  <si>
    <t>CENTRE HOSPITALIER DE DOULLENS</t>
  </si>
  <si>
    <t>800000069</t>
  </si>
  <si>
    <t>CENTRE HOSPITALIER DE CORBIE</t>
  </si>
  <si>
    <t>800000051</t>
  </si>
  <si>
    <t>MAISON DE CONVALESCENCE FONDATION CONDE</t>
  </si>
  <si>
    <t>600111124</t>
  </si>
  <si>
    <t>CENTRE READAPTATION CARDIAQUE L. BELLAN</t>
  </si>
  <si>
    <t>600101943</t>
  </si>
  <si>
    <t>CRF SAINT LAZARE</t>
  </si>
  <si>
    <t>600101679</t>
  </si>
  <si>
    <t>CENTRE MEDICAL LEOPOLD BELLAN</t>
  </si>
  <si>
    <t>600100796</t>
  </si>
  <si>
    <t>FRATERNITE DE L'HERMITAGE</t>
  </si>
  <si>
    <t>600100770</t>
  </si>
  <si>
    <t>CRF LE BELLOY</t>
  </si>
  <si>
    <t>600100671</t>
  </si>
  <si>
    <t>CH CHAUMONT EN VEXIN</t>
  </si>
  <si>
    <t>600100572</t>
  </si>
  <si>
    <t>CRF BOIS LARRIS</t>
  </si>
  <si>
    <t>600100309</t>
  </si>
  <si>
    <t>FONDATION ALPHONSE DE ROTHSCHILD</t>
  </si>
  <si>
    <t>600100283</t>
  </si>
  <si>
    <t>MAISON CONV SPEC CHATEAU DU TILLET</t>
  </si>
  <si>
    <t>600100275</t>
  </si>
  <si>
    <t>CENTRE HOSPITALIER GEORGES DECROZE</t>
  </si>
  <si>
    <t>600100127</t>
  </si>
  <si>
    <t>HOPITAL LOCAL DE CREPY EN VALOIS</t>
  </si>
  <si>
    <t>600100085</t>
  </si>
  <si>
    <t>CHS CLERMONT</t>
  </si>
  <si>
    <t>600100028</t>
  </si>
  <si>
    <t>CRF JACQUES FICHEUX</t>
  </si>
  <si>
    <t>020003620</t>
  </si>
  <si>
    <t>LA RENAISSANCE SANITAIRE</t>
  </si>
  <si>
    <t>020000303</t>
  </si>
  <si>
    <t>ETS PUB SANTE MENTALE DE L'AISNE</t>
  </si>
  <si>
    <t>020000295</t>
  </si>
  <si>
    <t>CENTRE HOSPITALIER DE VERVINS</t>
  </si>
  <si>
    <t>020000071</t>
  </si>
  <si>
    <t>CH NOUVION EN THIERACHE</t>
  </si>
  <si>
    <t>020000055</t>
  </si>
  <si>
    <t>CENTRE HOSPITALIER DE GUISE</t>
  </si>
  <si>
    <t>020000022</t>
  </si>
  <si>
    <t>HOPITAL LOCAL LA CHATAIGNERAIE</t>
  </si>
  <si>
    <t>850011453</t>
  </si>
  <si>
    <t>CENTRE MPR ST JEAN DE MONTS</t>
  </si>
  <si>
    <t>850002403</t>
  </si>
  <si>
    <t>EVEA (LE FREDERIC + SOPHIA)</t>
  </si>
  <si>
    <t>850002130</t>
  </si>
  <si>
    <t>CENTRE NATIONAL GERIATRIQUE LA CHIMOTAIE</t>
  </si>
  <si>
    <t>850000399</t>
  </si>
  <si>
    <t>CENTRE READAPTATION VILLA NOTRE DAME</t>
  </si>
  <si>
    <t>850000357</t>
  </si>
  <si>
    <t>CHS MAZURELLE LA ROCHE SUR YON</t>
  </si>
  <si>
    <t>850000092</t>
  </si>
  <si>
    <t>HL DUMONTE ILE D'YEU</t>
  </si>
  <si>
    <t>850000043</t>
  </si>
  <si>
    <t>CENTRE DE POST CURE PSYCHIATRIQUE DE SABLE SUR SARTHE</t>
  </si>
  <si>
    <t>720018100</t>
  </si>
  <si>
    <t>CENTRE SOINS SUITE HL SILLE LE GUILLAU</t>
  </si>
  <si>
    <t>720007244</t>
  </si>
  <si>
    <t>CENTRE SOINS DE SUITE - HL BONNETABLE</t>
  </si>
  <si>
    <t>720002062</t>
  </si>
  <si>
    <t>CRF L'ARCHE</t>
  </si>
  <si>
    <t>720000744</t>
  </si>
  <si>
    <t>CENTRE MEDICAL F. GALLOUEDEC</t>
  </si>
  <si>
    <t>720000413</t>
  </si>
  <si>
    <t>CENTRE MEDICAL GEORGES COULON</t>
  </si>
  <si>
    <t>720000389</t>
  </si>
  <si>
    <t>CENTRE HOSPITALIER DE ST-CALAIS</t>
  </si>
  <si>
    <t>720000140</t>
  </si>
  <si>
    <t>SOINS SUITE ET READAPTATION HL LE LUDE</t>
  </si>
  <si>
    <t>720000090</t>
  </si>
  <si>
    <t>CENTRE HOSPITALIER SPECIALISE DE LA SARTHE</t>
  </si>
  <si>
    <t>720000058</t>
  </si>
  <si>
    <t>HOPITAL LOCAL DU SUD-OUEST MAYENNAIS</t>
  </si>
  <si>
    <t>530007202</t>
  </si>
  <si>
    <t>HL VILLAINES LA JUHEL</t>
  </si>
  <si>
    <t>530002591</t>
  </si>
  <si>
    <t>HL EVRON</t>
  </si>
  <si>
    <t>530000066</t>
  </si>
  <si>
    <t>HL ERNEE</t>
  </si>
  <si>
    <t>530000058</t>
  </si>
  <si>
    <t>CENTRE DES CAPUCINS A ANGERS</t>
  </si>
  <si>
    <t>490531910</t>
  </si>
  <si>
    <t>HLI DU BAUGEOIS ET DE LA VALLÉE</t>
  </si>
  <si>
    <t>490015765</t>
  </si>
  <si>
    <t>HL LYS HYROME</t>
  </si>
  <si>
    <t>490007689</t>
  </si>
  <si>
    <t>HOPITAL PRIVE ST MARTIN BEAUPREAU</t>
  </si>
  <si>
    <t>490004256</t>
  </si>
  <si>
    <t>MAISON CONVALESCENCE ST-CHARLES</t>
  </si>
  <si>
    <t>490000817</t>
  </si>
  <si>
    <t>HOPITAL SAINT JOSEPH - CHAUDRON</t>
  </si>
  <si>
    <t>490000700</t>
  </si>
  <si>
    <t>CENTRE MEDICAL LE CHILLON</t>
  </si>
  <si>
    <t>490000643</t>
  </si>
  <si>
    <t>MAISON DE CONVALESCENCE LES RECOLLETS</t>
  </si>
  <si>
    <t>490000601</t>
  </si>
  <si>
    <t>HL DE POUANCE</t>
  </si>
  <si>
    <t>490000437</t>
  </si>
  <si>
    <t>HL MARTIGNE BRIAND</t>
  </si>
  <si>
    <t>490000429</t>
  </si>
  <si>
    <t>HL DOUE LA FONTAINE</t>
  </si>
  <si>
    <t>490000403</t>
  </si>
  <si>
    <t>HL CHALONNES/LOIRE</t>
  </si>
  <si>
    <t>490000395</t>
  </si>
  <si>
    <t>HL CANDE</t>
  </si>
  <si>
    <t>490000387</t>
  </si>
  <si>
    <t>CESAME STE GEMMES SUR LOIRE</t>
  </si>
  <si>
    <t>490000163</t>
  </si>
  <si>
    <t>ESEAN</t>
  </si>
  <si>
    <t>440043123</t>
  </si>
  <si>
    <t>HLI SEVRE ET LOIRE</t>
  </si>
  <si>
    <t>440042141</t>
  </si>
  <si>
    <t>HLI DU PAYS DE RETZ</t>
  </si>
  <si>
    <t>440041531</t>
  </si>
  <si>
    <t>HLI DE LA PRESQU'ILE GUERANDAISE</t>
  </si>
  <si>
    <t>440028538</t>
  </si>
  <si>
    <t>CENTRE DE SOINS DE SUITE LA PAQUELAIS</t>
  </si>
  <si>
    <t>440024669</t>
  </si>
  <si>
    <t>CHS GEORGES DAUMEZON</t>
  </si>
  <si>
    <t>440003309</t>
  </si>
  <si>
    <t>HL DE CLISSON</t>
  </si>
  <si>
    <t>440003267</t>
  </si>
  <si>
    <t>CENTRE POST CURE LES BRIORDS</t>
  </si>
  <si>
    <t>440002624</t>
  </si>
  <si>
    <t>MRC LE BODIO</t>
  </si>
  <si>
    <t>440002459</t>
  </si>
  <si>
    <t>CTRE THER. ALCOOL. LA BARONNAIS</t>
  </si>
  <si>
    <t>440000719</t>
  </si>
  <si>
    <t>MAISON CONVALESCENCE MUTUALISTE ST SEBASTIEN</t>
  </si>
  <si>
    <t>440000693</t>
  </si>
  <si>
    <t>HOPITAL LOCAL DE NOZAY</t>
  </si>
  <si>
    <t>440000362</t>
  </si>
  <si>
    <t>HL CORCOUE S/LOGNE</t>
  </si>
  <si>
    <t>440000347</t>
  </si>
  <si>
    <t>CENTRE HOSPITALIER CHATEAUBRIANT</t>
  </si>
  <si>
    <t>440000313</t>
  </si>
  <si>
    <t>CHS BLAIN</t>
  </si>
  <si>
    <t>440000263</t>
  </si>
  <si>
    <t>CRRF LA TOURMALINE</t>
  </si>
  <si>
    <t>440000255</t>
  </si>
  <si>
    <t>CHS DE MONTFAVET</t>
  </si>
  <si>
    <t>840000137</t>
  </si>
  <si>
    <t>CH VALREAS</t>
  </si>
  <si>
    <t>840000129</t>
  </si>
  <si>
    <t>CH VAISON LA ROMAINE</t>
  </si>
  <si>
    <t>840000111</t>
  </si>
  <si>
    <t>HL D'ISLE SUR SORGUE</t>
  </si>
  <si>
    <t>840000079</t>
  </si>
  <si>
    <t>HL GORDES</t>
  </si>
  <si>
    <t>840000061</t>
  </si>
  <si>
    <t>CH CARPENTRAS</t>
  </si>
  <si>
    <t>840000046</t>
  </si>
  <si>
    <t>HL DE BOLLENE</t>
  </si>
  <si>
    <t>840000038</t>
  </si>
  <si>
    <t>MAISON DE SANTE JEAN LACHENAUD</t>
  </si>
  <si>
    <t>830200507</t>
  </si>
  <si>
    <t>CHS HENRI GUERIN</t>
  </si>
  <si>
    <t>830101200</t>
  </si>
  <si>
    <t>LES LAURIERS ROSES</t>
  </si>
  <si>
    <t>830101010</t>
  </si>
  <si>
    <t>CENTRE MEDICAL NATIONAL CHATEAUBRIAND</t>
  </si>
  <si>
    <t>830100681</t>
  </si>
  <si>
    <t>POMPONIANA OLBIA</t>
  </si>
  <si>
    <t>830100632</t>
  </si>
  <si>
    <t>CH SAINT TROPEZ</t>
  </si>
  <si>
    <t>830100590</t>
  </si>
  <si>
    <t>CLINIQUE LES ESPERELS</t>
  </si>
  <si>
    <t>830016556</t>
  </si>
  <si>
    <t>HL DU LUC EN PROVENCE</t>
  </si>
  <si>
    <t>830008819</t>
  </si>
  <si>
    <t>HOPITAL LEON BERARD</t>
  </si>
  <si>
    <t>830000303</t>
  </si>
  <si>
    <t>ETS UGECAM VALMANTE</t>
  </si>
  <si>
    <t>130786924</t>
  </si>
  <si>
    <t>HJ LE RELAIS</t>
  </si>
  <si>
    <t>130786890</t>
  </si>
  <si>
    <t>CHS VALVERT</t>
  </si>
  <si>
    <t>130786494</t>
  </si>
  <si>
    <t>MC FERNANDE BERGER</t>
  </si>
  <si>
    <t>130784952</t>
  </si>
  <si>
    <t>ST PAUL HENRI GASTAUT</t>
  </si>
  <si>
    <t>130784226</t>
  </si>
  <si>
    <t>CLINIQUE L'ANGELUS</t>
  </si>
  <si>
    <t>130783475</t>
  </si>
  <si>
    <t>CLINIQUE SAINTE ELISABETH</t>
  </si>
  <si>
    <t>130783152</t>
  </si>
  <si>
    <t>CH D'ALLAUCH</t>
  </si>
  <si>
    <t>130781339</t>
  </si>
  <si>
    <t>CLINIQUE SAINT THOMAS DE VILLENEUVE</t>
  </si>
  <si>
    <t>130781255</t>
  </si>
  <si>
    <t>CHS MONTPERRIN</t>
  </si>
  <si>
    <t>130781131</t>
  </si>
  <si>
    <t>CHS EDOUARD TOULOUSE</t>
  </si>
  <si>
    <t>130780554</t>
  </si>
  <si>
    <t>HJ SSR ENFANTS SALINS DE BREGILLE</t>
  </si>
  <si>
    <t>130043508</t>
  </si>
  <si>
    <t>EPSI HOPITAUX DES PORTES DE CAMARGUE</t>
  </si>
  <si>
    <t>130028228</t>
  </si>
  <si>
    <t>CLINIQUE JEAN PAOLI</t>
  </si>
  <si>
    <t>130002694</t>
  </si>
  <si>
    <t>CLINIQUE LES SOURCES</t>
  </si>
  <si>
    <t>060791811</t>
  </si>
  <si>
    <t>CHS SAINTE MARIE</t>
  </si>
  <si>
    <t>060780996</t>
  </si>
  <si>
    <t>HL SAINT LAZARE TENDE</t>
  </si>
  <si>
    <t>060780921</t>
  </si>
  <si>
    <t>HL SAINT ELOI SOSPEL</t>
  </si>
  <si>
    <t>060780905</t>
  </si>
  <si>
    <t>CH GRASSE</t>
  </si>
  <si>
    <t>060780897</t>
  </si>
  <si>
    <t>CENTRE DPT SPE PNEUMO VAL DE GORBIO</t>
  </si>
  <si>
    <t>060780814</t>
  </si>
  <si>
    <t>HL DE BREIL SUR ROYA</t>
  </si>
  <si>
    <t>060780657</t>
  </si>
  <si>
    <t>CLINIQUE LES CADRANS SOLAIRES</t>
  </si>
  <si>
    <t>060780558</t>
  </si>
  <si>
    <t>CLINIQUE ORSAC MONT FLEURI</t>
  </si>
  <si>
    <t>060780459</t>
  </si>
  <si>
    <t>HL SAINT MAUR ST ETIENNE DE TINEE</t>
  </si>
  <si>
    <t>060780327</t>
  </si>
  <si>
    <t>HLI DE LA VESUBIE</t>
  </si>
  <si>
    <t>060006889</t>
  </si>
  <si>
    <t>LA MAISON DU MINEUR</t>
  </si>
  <si>
    <t>060000296</t>
  </si>
  <si>
    <t>CH BUECH-DURANCE</t>
  </si>
  <si>
    <t>050007145</t>
  </si>
  <si>
    <t>CLINIQUE LA DURANCE</t>
  </si>
  <si>
    <t>050001064</t>
  </si>
  <si>
    <t>CM CHANTOURS</t>
  </si>
  <si>
    <t>050000991</t>
  </si>
  <si>
    <t>CH EMBRUN</t>
  </si>
  <si>
    <t>050000124</t>
  </si>
  <si>
    <t>MRC RIO VERT</t>
  </si>
  <si>
    <t>050000058</t>
  </si>
  <si>
    <t>CH DIGNE</t>
  </si>
  <si>
    <t>040788879</t>
  </si>
  <si>
    <t>HL LES MEES</t>
  </si>
  <si>
    <t>040780207</t>
  </si>
  <si>
    <t>HL SAINTE ANNE</t>
  </si>
  <si>
    <t>040780199</t>
  </si>
  <si>
    <t>HL SAINT MICHEL</t>
  </si>
  <si>
    <t>040780181</t>
  </si>
  <si>
    <t>HL DE BARCELONNETTE</t>
  </si>
  <si>
    <t>040780132</t>
  </si>
  <si>
    <t>MAISON LA MANAIE CONVALESCENCE</t>
  </si>
  <si>
    <t>620117606</t>
  </si>
  <si>
    <t>CENTRE DE POST-CURE ECOIVRES II</t>
  </si>
  <si>
    <t>620115592</t>
  </si>
  <si>
    <t>INSTITUT A. CALMETTE CAMIERS</t>
  </si>
  <si>
    <t>620112607</t>
  </si>
  <si>
    <t>UNITE SOINS ET CONVALESCENCE LA ROSERAIE</t>
  </si>
  <si>
    <t>620106203</t>
  </si>
  <si>
    <t>UNITE SOINS ET CONV. LE SURGEON</t>
  </si>
  <si>
    <t>620102954</t>
  </si>
  <si>
    <t>CH AIRE SUR LA LYS</t>
  </si>
  <si>
    <t>620101295</t>
  </si>
  <si>
    <t>EPSM VAL DE LYS ARTOIS</t>
  </si>
  <si>
    <t>620101287</t>
  </si>
  <si>
    <t>CH HENIN BEAUMONT</t>
  </si>
  <si>
    <t>620100677</t>
  </si>
  <si>
    <t>CH CARVIN</t>
  </si>
  <si>
    <t>620100669</t>
  </si>
  <si>
    <t>CH D'HESDIN</t>
  </si>
  <si>
    <t>620100461</t>
  </si>
  <si>
    <t>CH DU TERNOIS</t>
  </si>
  <si>
    <t>620100081</t>
  </si>
  <si>
    <t>CH BAPAUME</t>
  </si>
  <si>
    <t>620100073</t>
  </si>
  <si>
    <t>CENTRE LA PRESQU'ILE - L'ARCHIPEL</t>
  </si>
  <si>
    <t>620000596</t>
  </si>
  <si>
    <t>U.L.S POUR PA FRESNES</t>
  </si>
  <si>
    <t>590797346</t>
  </si>
  <si>
    <t>LA PLAINE DE SCARPE LALLAING</t>
  </si>
  <si>
    <t>590790473</t>
  </si>
  <si>
    <t>U.L.S. ESCAUDAIN</t>
  </si>
  <si>
    <t>590786984</t>
  </si>
  <si>
    <t>CH INTERCOMMUNAL WASQUEHAL</t>
  </si>
  <si>
    <t>590785663</t>
  </si>
  <si>
    <t>C.A.E.A.I. LADAPT CAMBRAI</t>
  </si>
  <si>
    <t>590785424</t>
  </si>
  <si>
    <t>HOPITAL DE JOUR DE LA M.G.E.N.</t>
  </si>
  <si>
    <t>590785341</t>
  </si>
  <si>
    <t>CH ZUYDCOOTE</t>
  </si>
  <si>
    <t>590784245</t>
  </si>
  <si>
    <t>CENTRE SSR LES ABEILLES</t>
  </si>
  <si>
    <t>590783171</t>
  </si>
  <si>
    <t>CENTRE DE CONVALESCENCE PONT BERTIN</t>
  </si>
  <si>
    <t>590782694</t>
  </si>
  <si>
    <t>EPSM DES FLANDRES</t>
  </si>
  <si>
    <t>590782678</t>
  </si>
  <si>
    <t>EPSM LILLE METROPOLE ARMENTIERES</t>
  </si>
  <si>
    <t>590782660</t>
  </si>
  <si>
    <t>CH BAILLEUL</t>
  </si>
  <si>
    <t>590782645</t>
  </si>
  <si>
    <t>CRF MARC SAUTELET</t>
  </si>
  <si>
    <t>590782611</t>
  </si>
  <si>
    <t>CH WATTRELOS</t>
  </si>
  <si>
    <t>590782439</t>
  </si>
  <si>
    <t>CH SAINT-AMAND-LES-EAUX</t>
  </si>
  <si>
    <t>590782207</t>
  </si>
  <si>
    <t>CH FELLERIES-LIESSIES</t>
  </si>
  <si>
    <t>590781811</t>
  </si>
  <si>
    <t>CH AVESNES SUR HELPE</t>
  </si>
  <si>
    <t>590781795</t>
  </si>
  <si>
    <t>CH LE QUESNOY</t>
  </si>
  <si>
    <t>590781670</t>
  </si>
  <si>
    <t>CH HAUMONT</t>
  </si>
  <si>
    <t>590781647</t>
  </si>
  <si>
    <t>CH JEUMONT</t>
  </si>
  <si>
    <t>590781639</t>
  </si>
  <si>
    <t>CH LE CATEAU-CAMBRESIS</t>
  </si>
  <si>
    <t>590781621</t>
  </si>
  <si>
    <t>CH LA BASSEE</t>
  </si>
  <si>
    <t>590780185</t>
  </si>
  <si>
    <t>CRF HELENE BOREL</t>
  </si>
  <si>
    <t>590780128</t>
  </si>
  <si>
    <t>CH SOMAIN</t>
  </si>
  <si>
    <t>590780052</t>
  </si>
  <si>
    <t>GROUPE HOSPITALIER LOOS HAUBOURDIN</t>
  </si>
  <si>
    <t>590053120</t>
  </si>
  <si>
    <t>MAISON MEDICALE JEAN XXIII</t>
  </si>
  <si>
    <t>590049565</t>
  </si>
  <si>
    <t>UGECAM NORD PAS-DE-CALAIS PICARDIE</t>
  </si>
  <si>
    <t>590039863</t>
  </si>
  <si>
    <t>EPSM AGGLO LILLOISE ST-ANDRE</t>
  </si>
  <si>
    <t>590034740</t>
  </si>
  <si>
    <t>POLYCLINIQUE DE GRANDE SYNTHE</t>
  </si>
  <si>
    <t>590001749</t>
  </si>
  <si>
    <t>FONDATION JOHN BOST LOU CAMIN</t>
  </si>
  <si>
    <t>820003911</t>
  </si>
  <si>
    <t>CH (EX-HL) DES DEUX RIVES</t>
  </si>
  <si>
    <t>820000248</t>
  </si>
  <si>
    <t>ETABLISSEMENT PUBLIC DE SANTE DE NEGREPELISSE</t>
  </si>
  <si>
    <t>820000206</t>
  </si>
  <si>
    <t>CENTRE READAPTATION PERSONNES AGEES ALBI</t>
  </si>
  <si>
    <t>810003954</t>
  </si>
  <si>
    <t>CTRE HOSP SPECIALISE PIERRE JAMET ALB</t>
  </si>
  <si>
    <t>810002022</t>
  </si>
  <si>
    <t>POLYCLINIQUE SAINTE BARBE</t>
  </si>
  <si>
    <t>810000448</t>
  </si>
  <si>
    <t>CH DE GRAULHET</t>
  </si>
  <si>
    <t>810000398</t>
  </si>
  <si>
    <t>CENTRE HOSPITALIER DE GAILLAC</t>
  </si>
  <si>
    <t>810000349</t>
  </si>
  <si>
    <t>CRF ALBI UNION MUTUALISTE TARNAISE</t>
  </si>
  <si>
    <t>810000232</t>
  </si>
  <si>
    <t>CLINIQUE REFUGE PROTESTANT</t>
  </si>
  <si>
    <t>810000158</t>
  </si>
  <si>
    <t>CENTRE MEDICAL NATIONAL DE LA MGEN L'ARBIZON</t>
  </si>
  <si>
    <t>650780398</t>
  </si>
  <si>
    <t>HOPITAL LE MONTAIGU</t>
  </si>
  <si>
    <t>650780190</t>
  </si>
  <si>
    <t>CENTRE HOSPITALIER BAGNERES DE BIGORRE</t>
  </si>
  <si>
    <t>650780166</t>
  </si>
  <si>
    <t>CENTRE HOSPITALIER SPECIALISE DE LEYME</t>
  </si>
  <si>
    <t>460780554</t>
  </si>
  <si>
    <t>CENTRE DE REEDUCATION FONCTIONNELLE LA ROSERAIE</t>
  </si>
  <si>
    <t>460000060</t>
  </si>
  <si>
    <t>CENTRE PEDIATRIQUE DE MEDECINE PHYSIQUE ET DE READAPTATION D</t>
  </si>
  <si>
    <t>320780323</t>
  </si>
  <si>
    <t>CH DE VIC-FEZENSAC</t>
  </si>
  <si>
    <t>320780216</t>
  </si>
  <si>
    <t>CH DE NOGARO</t>
  </si>
  <si>
    <t>320780208</t>
  </si>
  <si>
    <t>CH DE MIRANDE</t>
  </si>
  <si>
    <t>320780190</t>
  </si>
  <si>
    <t>CH DE MAUVEZIN</t>
  </si>
  <si>
    <t>320780182</t>
  </si>
  <si>
    <t>CH INTERCOMMUNAL DE LOMBEZ ET DE SAMATAN</t>
  </si>
  <si>
    <t>320780174</t>
  </si>
  <si>
    <t>CH DE GIMONT</t>
  </si>
  <si>
    <t>320780158</t>
  </si>
  <si>
    <t>CENTRE HOSPITALIER CONDOM</t>
  </si>
  <si>
    <t>320780133</t>
  </si>
  <si>
    <t>CENTRE HOSPITALIER DU GERS</t>
  </si>
  <si>
    <t>320780125</t>
  </si>
  <si>
    <t>ETABLISSEMENT PUBLIC DE SANTE DE LOMAGNE (FLEURANCE)</t>
  </si>
  <si>
    <t>320004310</t>
  </si>
  <si>
    <t>POUPONNIERE ANDRE BOUSQUAIROL</t>
  </si>
  <si>
    <t>310792874</t>
  </si>
  <si>
    <t>CH MURET</t>
  </si>
  <si>
    <t>310786256</t>
  </si>
  <si>
    <t>CENTRE DE SANTE MENTALE MGEN TOULOUSE</t>
  </si>
  <si>
    <t>310783097</t>
  </si>
  <si>
    <t>CRF PAUL DOTTIN</t>
  </si>
  <si>
    <t>310781422</t>
  </si>
  <si>
    <t>CENTRE PIERRE HANZEL</t>
  </si>
  <si>
    <t>310781083</t>
  </si>
  <si>
    <t>CENTRE HOSPITALIER G. MARCHANT</t>
  </si>
  <si>
    <t>310780754</t>
  </si>
  <si>
    <t>CH DE REVEL</t>
  </si>
  <si>
    <t>310780713</t>
  </si>
  <si>
    <t>MECS CASTELNOUVEL</t>
  </si>
  <si>
    <t>310780481</t>
  </si>
  <si>
    <t>CENTRE DE CONVALESCENCE ET DE GERONTOLOGIE HOPITAUX DE LUCHO</t>
  </si>
  <si>
    <t>310180013</t>
  </si>
  <si>
    <t>CH INTERCOMMUNAL DU VALLON SALLES LA SOURCE</t>
  </si>
  <si>
    <t>120780481</t>
  </si>
  <si>
    <t>CENTRE HOSPITALIER MAURICE FENAILLE</t>
  </si>
  <si>
    <t>120780291</t>
  </si>
  <si>
    <t>CENTRE HOSPITALIER SAINTE MARIE</t>
  </si>
  <si>
    <t>120780283</t>
  </si>
  <si>
    <t>CENTRE DE SOINS DE SUITE ET DE READAPTATION LA CLAUZE</t>
  </si>
  <si>
    <t>120780135</t>
  </si>
  <si>
    <t>CH INTERCOMMUNAL ESPALION ST LAURENT D'OLT</t>
  </si>
  <si>
    <t>120780101</t>
  </si>
  <si>
    <t>CH DE SAINT GENIEZ D'OLT</t>
  </si>
  <si>
    <t>120780093</t>
  </si>
  <si>
    <t>CH DE TARASCON SUR ARIEGE</t>
  </si>
  <si>
    <t>090782251</t>
  </si>
  <si>
    <t>CHI LORRAIN BASSE POINTE</t>
  </si>
  <si>
    <t>970208906</t>
  </si>
  <si>
    <t>HOPITAL DES TROIS ILETS</t>
  </si>
  <si>
    <t>970202172</t>
  </si>
  <si>
    <t>HOPITAL DU MARIN</t>
  </si>
  <si>
    <t>970202156</t>
  </si>
  <si>
    <t>MAISON D'ENFANTS LA COMBE - SENONES</t>
  </si>
  <si>
    <t>880780465</t>
  </si>
  <si>
    <t>H DE SENONES</t>
  </si>
  <si>
    <t>880780366</t>
  </si>
  <si>
    <t>H LE THILLOT</t>
  </si>
  <si>
    <t>880780358</t>
  </si>
  <si>
    <t>H DE RAMBERVILLERS</t>
  </si>
  <si>
    <t>880780341</t>
  </si>
  <si>
    <t>H DE LAMARCHE</t>
  </si>
  <si>
    <t>880780333</t>
  </si>
  <si>
    <t>H DE FRAIZE</t>
  </si>
  <si>
    <t>880780325</t>
  </si>
  <si>
    <t>H DE BUSSANG</t>
  </si>
  <si>
    <t>880780309</t>
  </si>
  <si>
    <t>H DE RAON L' ETAPE</t>
  </si>
  <si>
    <t>880780291</t>
  </si>
  <si>
    <t>H DE CHATEL-SUR-MOSELLE</t>
  </si>
  <si>
    <t>880780267</t>
  </si>
  <si>
    <t>H DE BRUYERES</t>
  </si>
  <si>
    <t>880780259</t>
  </si>
  <si>
    <t>CENTRE HOSPITALIER DE RAVENEL</t>
  </si>
  <si>
    <t>880780119</t>
  </si>
  <si>
    <t>CENTRE HOSPITALIER DE GERARDMER</t>
  </si>
  <si>
    <t>880780069</t>
  </si>
  <si>
    <t>H VAL DU MADON MIRECOURT</t>
  </si>
  <si>
    <t>880006325</t>
  </si>
  <si>
    <t>SIREV GOLBEY</t>
  </si>
  <si>
    <t>880001789</t>
  </si>
  <si>
    <t>CENTRE MEDICAL L'ALUMNAT SCY CHAZELLES</t>
  </si>
  <si>
    <t>570012633</t>
  </si>
  <si>
    <t>CENTRE DE MOYEN SEJOUR DE GORZE</t>
  </si>
  <si>
    <t>570012369</t>
  </si>
  <si>
    <t>HOPITAL ST MAURICE - MOYEUVRE-GRANDE</t>
  </si>
  <si>
    <t>570009670</t>
  </si>
  <si>
    <t>CRF LE HOHBERG - SARREGUEMINES</t>
  </si>
  <si>
    <t>570003103</t>
  </si>
  <si>
    <t>CLINIQUE SAINTE ELISABETH - THIONVILLE</t>
  </si>
  <si>
    <t>570000950</t>
  </si>
  <si>
    <t>CENTRE DE POST-CURE LA FONTENELLE MAIZEROY</t>
  </si>
  <si>
    <t>570000828</t>
  </si>
  <si>
    <t>CENTRE L'ADAPT THIONIS THIONVILLE</t>
  </si>
  <si>
    <t>570000794</t>
  </si>
  <si>
    <t>MRC LONGEVILLE-LES-ST-AVOLD</t>
  </si>
  <si>
    <t>570000547</t>
  </si>
  <si>
    <t>CENTRE HOSPITALIER SPECIALISE DE JURY</t>
  </si>
  <si>
    <t>570000513</t>
  </si>
  <si>
    <t>HOPITAL SAINT JACQUES DE DIEUZE</t>
  </si>
  <si>
    <t>570000497</t>
  </si>
  <si>
    <t>HOPITAL DE CREUTZWALD</t>
  </si>
  <si>
    <t>570000489</t>
  </si>
  <si>
    <t>HOPITAL ARRONDISSEMENT CHATEAU SALINS</t>
  </si>
  <si>
    <t>570000455</t>
  </si>
  <si>
    <t>CENTRE MOYEN SEJOUR CONVALESCENCE CHARLEVILLE/BOI</t>
  </si>
  <si>
    <t>570000448</t>
  </si>
  <si>
    <t>CH LE SECQ DE CREPY - BOULAY</t>
  </si>
  <si>
    <t>570000430</t>
  </si>
  <si>
    <t>CHS DE SARREGUEMINES</t>
  </si>
  <si>
    <t>570000141</t>
  </si>
  <si>
    <t>CENTRE HOSPITALIER DE LORQUIN</t>
  </si>
  <si>
    <t>570000133</t>
  </si>
  <si>
    <t>C.R.S. SAINT LUC - ABRESCHVILLER</t>
  </si>
  <si>
    <t>570000034</t>
  </si>
  <si>
    <t>HOPITAL SAINT JOSEPH DE SARRALBE</t>
  </si>
  <si>
    <t>570000026</t>
  </si>
  <si>
    <t>CHS DE FAINS-VEEL</t>
  </si>
  <si>
    <t>550000095</t>
  </si>
  <si>
    <t>CENTRE HOSPITALIER ST-CHARLES COMMERCY</t>
  </si>
  <si>
    <t>550000046</t>
  </si>
  <si>
    <t>HOPITAL LOCAL INTERCOMMUNAL 3 H SANTE</t>
  </si>
  <si>
    <t>540019007</t>
  </si>
  <si>
    <t>INSTITUT REGIONAL DE READAPTATION NANCY</t>
  </si>
  <si>
    <t>540009701</t>
  </si>
  <si>
    <t>HL INTERCOM POMPEY LAY ST CHRISTOPHE</t>
  </si>
  <si>
    <t>540003399</t>
  </si>
  <si>
    <t>ASSOCIATION HOSPITALIERE DE JOEUF</t>
  </si>
  <si>
    <t>540001104</t>
  </si>
  <si>
    <t>CENTRE D'OBSERVATION ET DE CURE FLAVIGNY</t>
  </si>
  <si>
    <t>540000973</t>
  </si>
  <si>
    <t>MAISON DE CONVALESCENCE DE FLAVIGNY</t>
  </si>
  <si>
    <t>540000585</t>
  </si>
  <si>
    <t>CENTRE HOSPITALIER ST NICOLAS DE PORT</t>
  </si>
  <si>
    <t>540000114</t>
  </si>
  <si>
    <t>CENTRE HOSPITALIER DE PONT A MOUSSON</t>
  </si>
  <si>
    <t>540000106</t>
  </si>
  <si>
    <t>MAISON HOSPITALIERE DE BACCARAT</t>
  </si>
  <si>
    <t>540000072</t>
  </si>
  <si>
    <t>CENTRE PSYCHOTHERAPIQUE DE NANCY</t>
  </si>
  <si>
    <t>540000056</t>
  </si>
  <si>
    <t>HOPITAL INTERCOMMUNAL DU HAUT LIMOUSIN</t>
  </si>
  <si>
    <t>870014503</t>
  </si>
  <si>
    <t>HOPITAL INTERCOMMUNAL MONTS ET BARRAGES</t>
  </si>
  <si>
    <t>870014248</t>
  </si>
  <si>
    <t>CENTRE HOSPITALIER ESQUIROL</t>
  </si>
  <si>
    <t>870002466</t>
  </si>
  <si>
    <t>CENTRE CONVALESCENCE LA CHENAIE</t>
  </si>
  <si>
    <t>870000171</t>
  </si>
  <si>
    <t>CRRF ANDRE LALANDE  NOTH</t>
  </si>
  <si>
    <t>230782617</t>
  </si>
  <si>
    <t>CENTRE HOSPITAL MOYEN SEJOUR LA SOUTERRAINE</t>
  </si>
  <si>
    <t>230780520</t>
  </si>
  <si>
    <t>CENTRE HOSPITALIER MOYEN SEJOUR EVAUX</t>
  </si>
  <si>
    <t>230780512</t>
  </si>
  <si>
    <t>CENTRE MEDICAL NATIONAL SAINTE FEYRE</t>
  </si>
  <si>
    <t>230780082</t>
  </si>
  <si>
    <t>CENTRE HOSPITALIER SAINT VAURY</t>
  </si>
  <si>
    <t>230780074</t>
  </si>
  <si>
    <t>CENTRE HOSPITALIER BOURGANEUF</t>
  </si>
  <si>
    <t>230780066</t>
  </si>
  <si>
    <t>CENTRE HOSPITALIER PAYS EYGURANDE</t>
  </si>
  <si>
    <t>190000711</t>
  </si>
  <si>
    <t>HOPITAL LOCAL BORT-LES-ORGUES</t>
  </si>
  <si>
    <t>190000067</t>
  </si>
  <si>
    <t>E.P.S.M.R.</t>
  </si>
  <si>
    <t>970411005</t>
  </si>
  <si>
    <t>MAISON DE REPOS LE CHATEAU BLEU</t>
  </si>
  <si>
    <t>660780370</t>
  </si>
  <si>
    <t>MECSS LA PERLE CERDANE</t>
  </si>
  <si>
    <t>660780321</t>
  </si>
  <si>
    <t>CENTRE HOSPITALIER PRADES</t>
  </si>
  <si>
    <t>660780271</t>
  </si>
  <si>
    <t>CENTRE HOSPITALIER LEON JEAN GREGORY</t>
  </si>
  <si>
    <t>660780198</t>
  </si>
  <si>
    <t>CENTRE HELIO MARIN</t>
  </si>
  <si>
    <t>660780172</t>
  </si>
  <si>
    <t>CENTRE LE VALLESPIR</t>
  </si>
  <si>
    <t>660780156</t>
  </si>
  <si>
    <t>CENTRE DOCTEUR BOUFFARD-VERCELLI</t>
  </si>
  <si>
    <t>660000605</t>
  </si>
  <si>
    <t>CRF DE MONTRODAT</t>
  </si>
  <si>
    <t>480783034</t>
  </si>
  <si>
    <t>SSR PEDIATRIQUE LES ECUREUILS</t>
  </si>
  <si>
    <t>480780543</t>
  </si>
  <si>
    <t>CENTRE POST CURE LE BOY</t>
  </si>
  <si>
    <t>480780212</t>
  </si>
  <si>
    <t>CENTRE HOSPITALIER LANGOGNE</t>
  </si>
  <si>
    <t>480780162</t>
  </si>
  <si>
    <t>CENTRE HOSPITALIER MARVEJOLS</t>
  </si>
  <si>
    <t>480780154</t>
  </si>
  <si>
    <t>CENTRE HOSPITALIER FRANCOIS TOSQUELL</t>
  </si>
  <si>
    <t>480780147</t>
  </si>
  <si>
    <t>CENTRE HOSPITALIER SAINT-CHELY D'APCHER</t>
  </si>
  <si>
    <t>480780121</t>
  </si>
  <si>
    <t>SSR SPECIALISE EN PNEUMOLOGIE</t>
  </si>
  <si>
    <t>480000793</t>
  </si>
  <si>
    <t>CENTRE HOSPITALIER PAUL COSTE FLORET</t>
  </si>
  <si>
    <t>340796358</t>
  </si>
  <si>
    <t>CLINIQUE DU MAS DE ROCHET</t>
  </si>
  <si>
    <t>340781608</t>
  </si>
  <si>
    <t>CENTRE HOSPITALIER CLERMONT-L'HERAULT</t>
  </si>
  <si>
    <t>340780543</t>
  </si>
  <si>
    <t>CENTRE HOSPITALIER DE LUNEL</t>
  </si>
  <si>
    <t>340780535</t>
  </si>
  <si>
    <t>CENTRE HOSPITALIER LODEVE</t>
  </si>
  <si>
    <t>340780519</t>
  </si>
  <si>
    <t>CENTRE HOSPITALIER SAINT-PONS</t>
  </si>
  <si>
    <t>340780469</t>
  </si>
  <si>
    <t>CENTRE HOSPITALIER PEZENAS</t>
  </si>
  <si>
    <t>340780451</t>
  </si>
  <si>
    <t>C. S. R. E. LAMALOU LE HAUT</t>
  </si>
  <si>
    <t>340780204</t>
  </si>
  <si>
    <t>CENTRE HOSPITALIER BEDARIEUX</t>
  </si>
  <si>
    <t>340009893</t>
  </si>
  <si>
    <t>INSTITUT MARIN SAINT-PIERRE</t>
  </si>
  <si>
    <t>340000025</t>
  </si>
  <si>
    <t>INSTITUT REINSERTION DES AVEUGLES</t>
  </si>
  <si>
    <t>300786274</t>
  </si>
  <si>
    <t>CH PONTEILS</t>
  </si>
  <si>
    <t>300781010</t>
  </si>
  <si>
    <t>MAISON DE REPOS LES JARDINS D'ANDUZE</t>
  </si>
  <si>
    <t>300780475</t>
  </si>
  <si>
    <t>MAISON DE SANTE LA POMAREDE</t>
  </si>
  <si>
    <t>300780111</t>
  </si>
  <si>
    <t>CENTRE HOSPITALIER LE MAS CAREIRON</t>
  </si>
  <si>
    <t>300780103</t>
  </si>
  <si>
    <t>CENTRE HOSPITALIER DU VIGAN</t>
  </si>
  <si>
    <t>300780095</t>
  </si>
  <si>
    <t>CENTRE HOSPITALIER UZES</t>
  </si>
  <si>
    <t>300780087</t>
  </si>
  <si>
    <t>CENTRE HOSPITALIER PONT SAINT-ESPRIT</t>
  </si>
  <si>
    <t>300780079</t>
  </si>
  <si>
    <t>LES CADIERES - ST PRIVAT DES VIEUX</t>
  </si>
  <si>
    <t>300002169</t>
  </si>
  <si>
    <t>CTRE PSYCHOTHERAP. ARAGOU-LES TILLEU</t>
  </si>
  <si>
    <t>110785516</t>
  </si>
  <si>
    <t>CENTRE HOSPITALIER FRANCIS VALS</t>
  </si>
  <si>
    <t>110781010</t>
  </si>
  <si>
    <t>CENTRE HOSPITALIER LEZIGNAN</t>
  </si>
  <si>
    <t>110780772</t>
  </si>
  <si>
    <t>CENTRE HOSPITALIER LIMOUX-QUILLAN</t>
  </si>
  <si>
    <t>110780707</t>
  </si>
  <si>
    <t>CENTRE DE LORDAT</t>
  </si>
  <si>
    <t>110780186</t>
  </si>
  <si>
    <t>CENTRE HOSPITALIER CASTELNAUDARY</t>
  </si>
  <si>
    <t>110780087</t>
  </si>
  <si>
    <t>CRF CHATAIGNERAIE MENUCOURT</t>
  </si>
  <si>
    <t>950700021</t>
  </si>
  <si>
    <t>HOPITAL D'ENFANTS DE MARGENCY</t>
  </si>
  <si>
    <t>950630012</t>
  </si>
  <si>
    <t>LE PARC HOPITAL DE TAVERNY</t>
  </si>
  <si>
    <t>950500041</t>
  </si>
  <si>
    <t>CH DE CARNELLE</t>
  </si>
  <si>
    <t>950500033</t>
  </si>
  <si>
    <t>CMP J. ARNAUD BOUFFEMONT</t>
  </si>
  <si>
    <t>950150052</t>
  </si>
  <si>
    <t>CL DIETETIQUE GERONTOLOGIQUE ENNERY</t>
  </si>
  <si>
    <t>950150011</t>
  </si>
  <si>
    <t>CHS ROGER PREVOT</t>
  </si>
  <si>
    <t>950140012</t>
  </si>
  <si>
    <t>GROUPEMENT HOSPITALIER INTERCOMMUNAL DU VEXIN</t>
  </si>
  <si>
    <t>950015289</t>
  </si>
  <si>
    <t>HOPITAL DE L'ISLE-ADAM</t>
  </si>
  <si>
    <t>950000406</t>
  </si>
  <si>
    <t>CRF DE VILLIERS</t>
  </si>
  <si>
    <t>940700040</t>
  </si>
  <si>
    <t>CRF ET D'APPAREILLAGE VALENTON</t>
  </si>
  <si>
    <t>940700032</t>
  </si>
  <si>
    <t>CH PAUL GUIRAUD</t>
  </si>
  <si>
    <t>940140049</t>
  </si>
  <si>
    <t>CH LES MURETS</t>
  </si>
  <si>
    <t>940140023</t>
  </si>
  <si>
    <t>CH FONDATION VALLEE</t>
  </si>
  <si>
    <t>940140015</t>
  </si>
  <si>
    <t>LES HOPITAUX DE SAINT MAURICE</t>
  </si>
  <si>
    <t>940016819</t>
  </si>
  <si>
    <t>CH EN PNEUMOLOGIE CHEVILLY</t>
  </si>
  <si>
    <t>940000656</t>
  </si>
  <si>
    <t>UMPR PARIS EST</t>
  </si>
  <si>
    <t>930700018</t>
  </si>
  <si>
    <t>ETABLISSEMENT HOSPITALIER STE-MARIE</t>
  </si>
  <si>
    <t>930500012</t>
  </si>
  <si>
    <t>MATERNITE DES LILAS</t>
  </si>
  <si>
    <t>930150032</t>
  </si>
  <si>
    <t>EPS VILLE-EVRARD</t>
  </si>
  <si>
    <t>930140025</t>
  </si>
  <si>
    <t>CENTRE SOINS DE SUITE LES ABONDANCES</t>
  </si>
  <si>
    <t>920808037</t>
  </si>
  <si>
    <t>ETABLISSEMENT PUBLIC DE SANTE ERASME</t>
  </si>
  <si>
    <t>920804465</t>
  </si>
  <si>
    <t>FONDATION ROGUET DE CLICHY</t>
  </si>
  <si>
    <t>920710654</t>
  </si>
  <si>
    <t>CENTRE ELISABETH DE LA PANOUSE</t>
  </si>
  <si>
    <t>920700010</t>
  </si>
  <si>
    <t>FONDATION PAUL PARQUET</t>
  </si>
  <si>
    <t>920600061</t>
  </si>
  <si>
    <t>HOPITAL NORD 92</t>
  </si>
  <si>
    <t>920300985</t>
  </si>
  <si>
    <t>MAISON MEDICALE N.D. DU LAC RUEIL</t>
  </si>
  <si>
    <t>920300845</t>
  </si>
  <si>
    <t>HOPITAL SAINT-JEAN DES GRESILLONS</t>
  </si>
  <si>
    <t>920300464</t>
  </si>
  <si>
    <t>HOPITAL CITE DES FLEURS</t>
  </si>
  <si>
    <t>920150075</t>
  </si>
  <si>
    <t>HOPITAL CHIRURGICAL GOUIN</t>
  </si>
  <si>
    <t>920150018</t>
  </si>
  <si>
    <t>CLINIQUE DUPRE</t>
  </si>
  <si>
    <t>920140027</t>
  </si>
  <si>
    <t>CENTRE NATIONAL PSYCHIATRIQUE MGEN</t>
  </si>
  <si>
    <t>920140019</t>
  </si>
  <si>
    <t>HOPITAL DEPARTEMENTAL STELL RUEIL</t>
  </si>
  <si>
    <t>920110053</t>
  </si>
  <si>
    <t>HOPITAL SUISSE DE PARIS</t>
  </si>
  <si>
    <t>920000635</t>
  </si>
  <si>
    <t>MAISON DE SANTE GERIATRIQUE LA MARTINIERE</t>
  </si>
  <si>
    <t>910811322</t>
  </si>
  <si>
    <t>GROUPE HOSPITALIER LES CHEMINOTS</t>
  </si>
  <si>
    <t>910150085</t>
  </si>
  <si>
    <t>CENTRE MED. PEDAGOGIQUE VARENNES-JARCY</t>
  </si>
  <si>
    <t>910150077</t>
  </si>
  <si>
    <t>HOPITAL PRIVE GERIATRIQUE LES MAGNOLIAS</t>
  </si>
  <si>
    <t>910150069</t>
  </si>
  <si>
    <t>CMC DE BLIGNY</t>
  </si>
  <si>
    <t>910150028</t>
  </si>
  <si>
    <t>CH F.H. MANHES</t>
  </si>
  <si>
    <t>910150010</t>
  </si>
  <si>
    <t>CH BARTHELEMY DURAND ETAMPES</t>
  </si>
  <si>
    <t>910140029</t>
  </si>
  <si>
    <t>GPS DE PERRAY-VAUCLUSE</t>
  </si>
  <si>
    <t>910140011</t>
  </si>
  <si>
    <t>CH JUVISY-SUR-ORGE</t>
  </si>
  <si>
    <t>910019454</t>
  </si>
  <si>
    <t>CRF DE RICHEBOURG</t>
  </si>
  <si>
    <t>780825816</t>
  </si>
  <si>
    <t>CENTRE PEDIATRIQUE DES COTES</t>
  </si>
  <si>
    <t>780630026</t>
  </si>
  <si>
    <t>CENTRE PEDIATRIE ET REEDUCATION BULLION</t>
  </si>
  <si>
    <t>780530010</t>
  </si>
  <si>
    <t>CLINIQUE DE LA PORTE VERTE</t>
  </si>
  <si>
    <t>780150066</t>
  </si>
  <si>
    <t>MAISON SANTE CLAIRE DEMEURE</t>
  </si>
  <si>
    <t>780150033</t>
  </si>
  <si>
    <t>CESSRIN DE MAISONS LAFFITTE</t>
  </si>
  <si>
    <t>780150017</t>
  </si>
  <si>
    <t>CENTRE GILBERT RABY</t>
  </si>
  <si>
    <t>780140075</t>
  </si>
  <si>
    <t>CH THEOPHILE ROUSSEL MONTESSON</t>
  </si>
  <si>
    <t>780140059</t>
  </si>
  <si>
    <t>CH CHARCOT</t>
  </si>
  <si>
    <t>780140026</t>
  </si>
  <si>
    <t>HOPITAL LOCAL DE HOUDAN</t>
  </si>
  <si>
    <t>780130027</t>
  </si>
  <si>
    <t>HOPITAL DU VESINET</t>
  </si>
  <si>
    <t>780110094</t>
  </si>
  <si>
    <t>HOPITAL GERONTOLOGIQUE ET MEDICO-SOCIAL DE PLAISIR</t>
  </si>
  <si>
    <t>780110037</t>
  </si>
  <si>
    <t>CH DES COURSES</t>
  </si>
  <si>
    <t>780000436</t>
  </si>
  <si>
    <t>CRF ADULTES DE COUBERT</t>
  </si>
  <si>
    <t>770700011</t>
  </si>
  <si>
    <t>MAISON DE REPOS SPECIALISEE CHANTEMERLE</t>
  </si>
  <si>
    <t>770510055</t>
  </si>
  <si>
    <t>C.M.P.A. NEUFMOUTIERS</t>
  </si>
  <si>
    <t>770150027</t>
  </si>
  <si>
    <t>CENTRE MEDICAL DE FORCILLES</t>
  </si>
  <si>
    <t>770150019</t>
  </si>
  <si>
    <t>CH DE NEMOURS</t>
  </si>
  <si>
    <t>770130052</t>
  </si>
  <si>
    <t>HOPITAL LOCAL DE BRIE-COMTE-ROBERT</t>
  </si>
  <si>
    <t>770130011</t>
  </si>
  <si>
    <t>CRF ELLEN POIDATZ</t>
  </si>
  <si>
    <t>770000420</t>
  </si>
  <si>
    <t>CRF LA CHATAIGNERAIE</t>
  </si>
  <si>
    <t>750825184</t>
  </si>
  <si>
    <t>ASM 13</t>
  </si>
  <si>
    <t>750720914</t>
  </si>
  <si>
    <t>INSTITUT PAUL SIVADON -ELAN RETROUVE</t>
  </si>
  <si>
    <t>750170102</t>
  </si>
  <si>
    <t>HOPITAL HENRY DUNANT</t>
  </si>
  <si>
    <t>750150377</t>
  </si>
  <si>
    <t>HOPITAL COGNACQ-JAY</t>
  </si>
  <si>
    <t>750150344</t>
  </si>
  <si>
    <t>CENTRE PASTEUR VALLERY RADOT</t>
  </si>
  <si>
    <t>750150310</t>
  </si>
  <si>
    <t>HOPITAL JEAN JAURES</t>
  </si>
  <si>
    <t>750150286</t>
  </si>
  <si>
    <t>CENTRE MEDICAL EDOUARD RIST</t>
  </si>
  <si>
    <t>750150252</t>
  </si>
  <si>
    <t>HOPITAL LEOPOLD BELLAN</t>
  </si>
  <si>
    <t>750150146</t>
  </si>
  <si>
    <t>HOPITAL DES GARDIENS DE LA PAIX</t>
  </si>
  <si>
    <t>750150088</t>
  </si>
  <si>
    <t>CENTRE RENE CAPITANT</t>
  </si>
  <si>
    <t>750140055</t>
  </si>
  <si>
    <t>CLINIQUE UNIVERSITAIRE GEORGES HEUYER</t>
  </si>
  <si>
    <t>750140022</t>
  </si>
  <si>
    <t>CENTRE INTERHOSPITALIER MAISON-BLANCHE</t>
  </si>
  <si>
    <t>750034308</t>
  </si>
  <si>
    <t>CENTRE SPASM RUE DE LIEGE</t>
  </si>
  <si>
    <t>750007668</t>
  </si>
  <si>
    <t>CENTRE PARIS SUD</t>
  </si>
  <si>
    <t>750000507</t>
  </si>
  <si>
    <t>CENTRE MOYEN SEJOUR CH SOTTEVILLE/ROUEN</t>
  </si>
  <si>
    <t>760782425</t>
  </si>
  <si>
    <t>CENTRE MOYEN SEJOUR CH DARNETAL</t>
  </si>
  <si>
    <t>760782227</t>
  </si>
  <si>
    <t>CENTRE SSR LADAPT HAUTE NORMANDIE</t>
  </si>
  <si>
    <t>760781054</t>
  </si>
  <si>
    <t>CHI CAUX VALLEE DE SEINE</t>
  </si>
  <si>
    <t>760780742</t>
  </si>
  <si>
    <t>CH FECAMP</t>
  </si>
  <si>
    <t>760780734</t>
  </si>
  <si>
    <t>CHS DU ROUVRAY SOTTEVILLE-LES-ROUEN</t>
  </si>
  <si>
    <t>760780270</t>
  </si>
  <si>
    <t>CH DU BELVEDERE MONT-SAINT-AIGNAN</t>
  </si>
  <si>
    <t>760780262</t>
  </si>
  <si>
    <t>HL YVETOT</t>
  </si>
  <si>
    <t>760780254</t>
  </si>
  <si>
    <t>CH EU</t>
  </si>
  <si>
    <t>760780056</t>
  </si>
  <si>
    <t>HL GOURNAY-EN-BRAY</t>
  </si>
  <si>
    <t>760780049</t>
  </si>
  <si>
    <t>HL SAINT-VALERY-EN-CAUX</t>
  </si>
  <si>
    <t>760780031</t>
  </si>
  <si>
    <t>CHS NAVARRE EVREUX</t>
  </si>
  <si>
    <t>270000219</t>
  </si>
  <si>
    <t>CENTRE HOSPITALIER DE MONTERAN</t>
  </si>
  <si>
    <t>970100277</t>
  </si>
  <si>
    <t>CENTRE HOSPITALIER SAINTE-MARIE</t>
  </si>
  <si>
    <t>970100202</t>
  </si>
  <si>
    <t>HOPITAL LOCAL IRENEE DE BRUYN</t>
  </si>
  <si>
    <t>970100160</t>
  </si>
  <si>
    <t>CHS SAINT REMY</t>
  </si>
  <si>
    <t>700780075</t>
  </si>
  <si>
    <t>CH P. VITTER GRAY</t>
  </si>
  <si>
    <t>700780026</t>
  </si>
  <si>
    <t>CENTRE MEDICAL BRUGNON AGACHE BEAUJEU</t>
  </si>
  <si>
    <t>700000045</t>
  </si>
  <si>
    <t>MAISON POST CURE BLETTERANS</t>
  </si>
  <si>
    <t>390781193</t>
  </si>
  <si>
    <t>CHI PIERRE FUTIN ORGELET</t>
  </si>
  <si>
    <t>390781177</t>
  </si>
  <si>
    <t>CH CHAMPAGNOLE</t>
  </si>
  <si>
    <t>390780591</t>
  </si>
  <si>
    <t>CHS DOLE SAINT YLIE</t>
  </si>
  <si>
    <t>390780476</t>
  </si>
  <si>
    <t>MECS LA BELINE SALINS-LES-BAINS</t>
  </si>
  <si>
    <t>390780369</t>
  </si>
  <si>
    <t>HOPITAL LOCAL ARBOIS</t>
  </si>
  <si>
    <t>390780187</t>
  </si>
  <si>
    <t>CH SALINS-LES-BAINS</t>
  </si>
  <si>
    <t>390780179</t>
  </si>
  <si>
    <t>CH LOUIS BERARD MOREZ</t>
  </si>
  <si>
    <t>390780153</t>
  </si>
  <si>
    <t>CRCP FC LA GRANGE S/ MONT</t>
  </si>
  <si>
    <t>390000172</t>
  </si>
  <si>
    <t>HOPITAL DE JOUR LA VELOTTE</t>
  </si>
  <si>
    <t>250005196</t>
  </si>
  <si>
    <t>CRF QUINGEY</t>
  </si>
  <si>
    <t>250002839</t>
  </si>
  <si>
    <t>CRRF BREGILLE</t>
  </si>
  <si>
    <t>250000544</t>
  </si>
  <si>
    <t>HL SAINT LOUIS ORNANS</t>
  </si>
  <si>
    <t>250000478</t>
  </si>
  <si>
    <t>CHS NOVILLARS</t>
  </si>
  <si>
    <t>250000460</t>
  </si>
  <si>
    <t>HL SAINTE CROIX BAUME-LES-DAMES</t>
  </si>
  <si>
    <t>250000239</t>
  </si>
  <si>
    <t>HL PAUL NAPPEZ MORTEAU</t>
  </si>
  <si>
    <t>250000221</t>
  </si>
  <si>
    <t>HOPITAL LOCAL DE WASSY</t>
  </si>
  <si>
    <t>520780099</t>
  </si>
  <si>
    <t>HOPITAL ANDRE BRETON - CHHM</t>
  </si>
  <si>
    <t>520780081</t>
  </si>
  <si>
    <t>HOPITAL LOCAL DE MONTIER-EN-DER</t>
  </si>
  <si>
    <t>520780065</t>
  </si>
  <si>
    <t>HOPITAL LOCAL DE JOINVILLE</t>
  </si>
  <si>
    <t>520780040</t>
  </si>
  <si>
    <t>HOPITAL LOCAL DE BOURBONNE-LES-BAINS</t>
  </si>
  <si>
    <t>520780024</t>
  </si>
  <si>
    <t>FOYER L'AMITIE</t>
  </si>
  <si>
    <t>510000813</t>
  </si>
  <si>
    <t>MAISON DE CONVALESCENCE STE MARTHE</t>
  </si>
  <si>
    <t>510000292</t>
  </si>
  <si>
    <t>RESIDENCE MEDICALE JEAN D'ORBAIS</t>
  </si>
  <si>
    <t>510000201</t>
  </si>
  <si>
    <t>HOPITAL LOCAL DE FISMES</t>
  </si>
  <si>
    <t>510000128</t>
  </si>
  <si>
    <t>CENTRE HOSPITALIER D'ARGONNE</t>
  </si>
  <si>
    <t>510000102</t>
  </si>
  <si>
    <t>HOPITAL LOCAL DE MONTMIRAIL</t>
  </si>
  <si>
    <t>510000086</t>
  </si>
  <si>
    <t>EPSDM</t>
  </si>
  <si>
    <t>510000052</t>
  </si>
  <si>
    <t>GROUPEMENT HOSPITALIER AUBE MARNE</t>
  </si>
  <si>
    <t>100006279</t>
  </si>
  <si>
    <t>HOPITAL LOCAL DE BAR-SUR-SEINE</t>
  </si>
  <si>
    <t>100000058</t>
  </si>
  <si>
    <t>HOPITAL LOCAL DE BAR SUR AUBE</t>
  </si>
  <si>
    <t>100000041</t>
  </si>
  <si>
    <t>CH DE BRIENNE LE CHATEAU</t>
  </si>
  <si>
    <t>100000033</t>
  </si>
  <si>
    <t>UGECAM</t>
  </si>
  <si>
    <t>080000250</t>
  </si>
  <si>
    <t>CENTRE HOSPITALIER BELAIR</t>
  </si>
  <si>
    <t>080000086</t>
  </si>
  <si>
    <t>HOPITAL LOCAL DE NOUZONVILLE</t>
  </si>
  <si>
    <t>080000078</t>
  </si>
  <si>
    <t>HOPITAL LOCAL DE FUMAY</t>
  </si>
  <si>
    <t>080000060</t>
  </si>
  <si>
    <t>MRC LES SABLONS</t>
  </si>
  <si>
    <t>450014956</t>
  </si>
  <si>
    <t>CRF LE COTEAU</t>
  </si>
  <si>
    <t>450002456</t>
  </si>
  <si>
    <t>CENTRE HOSPITALIER FLEURY LES AUBRAIS</t>
  </si>
  <si>
    <t>450002423</t>
  </si>
  <si>
    <t>CRF ADAPT LOIRET</t>
  </si>
  <si>
    <t>450000526</t>
  </si>
  <si>
    <t>HOPITAL SAINT JEAN DE BRIARE</t>
  </si>
  <si>
    <t>450000336</t>
  </si>
  <si>
    <t>CENTRE HOSPITALIER DE SULLY-SUR-LOIRE</t>
  </si>
  <si>
    <t>450000161</t>
  </si>
  <si>
    <t>CENTRE HOSPITALIER DE BEAUNE-LA-ROLANDE</t>
  </si>
  <si>
    <t>450000146</t>
  </si>
  <si>
    <t>CENTRE HOSPITALIER DE PITHIVIERS</t>
  </si>
  <si>
    <t>450000112</t>
  </si>
  <si>
    <t>CRF L'HOSPITALET</t>
  </si>
  <si>
    <t>410005391</t>
  </si>
  <si>
    <t>RCRF LA MENAUDIERE</t>
  </si>
  <si>
    <t>410000442</t>
  </si>
  <si>
    <t>CENTRE HOSPITALIER DE SELLES-SUR-CHER</t>
  </si>
  <si>
    <t>410000152</t>
  </si>
  <si>
    <t>CENTRE HOSPITALIER DE MONTRICHARD</t>
  </si>
  <si>
    <t>410000145</t>
  </si>
  <si>
    <t>CENTRE HOSPITALIER DE ST AIGNAN</t>
  </si>
  <si>
    <t>410000111</t>
  </si>
  <si>
    <t>CENTRE REEDUCATION CARDIO-VASCULAIRE BOIS GIBERT</t>
  </si>
  <si>
    <t>370100539</t>
  </si>
  <si>
    <t>CENTRE HOSPITALIER SAINTE MAURE DE TOURAIN</t>
  </si>
  <si>
    <t>370004327</t>
  </si>
  <si>
    <t>CENTRE HOSPITALIER DE LUYNES</t>
  </si>
  <si>
    <t>370002701</t>
  </si>
  <si>
    <t>CENTRE DE POST CURE LOUIS SEVESTRE</t>
  </si>
  <si>
    <t>370000713</t>
  </si>
  <si>
    <t>CENTRE HOSPITALIER DU CHINONAIS</t>
  </si>
  <si>
    <t>370000606</t>
  </si>
  <si>
    <t>CRF CLOS ST VICTOR</t>
  </si>
  <si>
    <t>370000218</t>
  </si>
  <si>
    <t>A. N. A. S. LE COURBAT</t>
  </si>
  <si>
    <t>370000184</t>
  </si>
  <si>
    <t>CENTRE HOSPITALIER DE CHATILLON-SUR-INDRE</t>
  </si>
  <si>
    <t>360000103</t>
  </si>
  <si>
    <t>CENTRE HOSPITALIER DE BUZANCAIS</t>
  </si>
  <si>
    <t>360000095</t>
  </si>
  <si>
    <t>CENTRE HOSPITALIER DE LA CHATRE</t>
  </si>
  <si>
    <t>360000061</t>
  </si>
  <si>
    <t>CENTRE HOSPITALIER LA TOUR BLANCHE ISSOUDUN</t>
  </si>
  <si>
    <t>360000046</t>
  </si>
  <si>
    <t>CRF BEAUROUVRE</t>
  </si>
  <si>
    <t>280000266</t>
  </si>
  <si>
    <t>CENTRE HOSPITALIER DE LA LOUPE</t>
  </si>
  <si>
    <t>280000225</t>
  </si>
  <si>
    <t>CENTRE HOSPITALIER GEORGE SAND DE BOURGES</t>
  </si>
  <si>
    <t>180001158</t>
  </si>
  <si>
    <t>CENTRE HOSPITALIER DE SANCERRE</t>
  </si>
  <si>
    <t>180000093</t>
  </si>
  <si>
    <t>CENTRE HOSPITALIER ST-AMAND-MONTRON</t>
  </si>
  <si>
    <t>180000069</t>
  </si>
  <si>
    <t>CSSR KORN ER HOUËT COLPO</t>
  </si>
  <si>
    <t>560003055</t>
  </si>
  <si>
    <t>CPC KERDUDO - GUIDEL</t>
  </si>
  <si>
    <t>560003006</t>
  </si>
  <si>
    <t>ETABLISSEMENT DE SANTE LE DIVIT - PLOEMEUR</t>
  </si>
  <si>
    <t>560002974</t>
  </si>
  <si>
    <t>ETABLISSEMENT SPECIALISE KER JOIE - BREHAN</t>
  </si>
  <si>
    <t>560002685</t>
  </si>
  <si>
    <t>EPSM CHARCOT - CAUDAN</t>
  </si>
  <si>
    <t>560002677</t>
  </si>
  <si>
    <t>CH BASSE VILAINE - NIVILLAC</t>
  </si>
  <si>
    <t>560002222</t>
  </si>
  <si>
    <t>CH DE PORT LOUIS</t>
  </si>
  <si>
    <t>560002214</t>
  </si>
  <si>
    <t>CH DE CARENTOIR</t>
  </si>
  <si>
    <t>560002206</t>
  </si>
  <si>
    <t>CH DU FAOUET</t>
  </si>
  <si>
    <t>560002198</t>
  </si>
  <si>
    <t>CH DE MALESTROIT</t>
  </si>
  <si>
    <t>560002065</t>
  </si>
  <si>
    <t>EPSM DU MORBIHAN SAINT AVE</t>
  </si>
  <si>
    <t>560002032</t>
  </si>
  <si>
    <t>CRF DE KERPAPE - PLOEMEUR</t>
  </si>
  <si>
    <t>560002024</t>
  </si>
  <si>
    <t>ETABLISSEMENT DE SOINS KERALIGUEN PLOEMEUR</t>
  </si>
  <si>
    <t>560000424</t>
  </si>
  <si>
    <t>CH DE GUEMENE/SCORFF</t>
  </si>
  <si>
    <t>560000259</t>
  </si>
  <si>
    <t>CPRSAO DE BILLIERS</t>
  </si>
  <si>
    <t>560000242</t>
  </si>
  <si>
    <t>CLINIQUE LES AUGUSTINES - MALESTROIT</t>
  </si>
  <si>
    <t>560000184</t>
  </si>
  <si>
    <t>CH DU PALAIS</t>
  </si>
  <si>
    <t>560000085</t>
  </si>
  <si>
    <t>CH DES MARCHES DE BRETAGNE - ANTRAIN</t>
  </si>
  <si>
    <t>350048518</t>
  </si>
  <si>
    <t>CH DE CANCALE</t>
  </si>
  <si>
    <t>350040291</t>
  </si>
  <si>
    <t>LE PATIS FRAUX VERN SUR SEICHE</t>
  </si>
  <si>
    <t>350008579</t>
  </si>
  <si>
    <t>CENTRE MÉDICAL REY LEROUX LA BOUEXIERE</t>
  </si>
  <si>
    <t>350005278</t>
  </si>
  <si>
    <t>CENTRE REGIONAL DE GERIATRIE - CHANTEPIE</t>
  </si>
  <si>
    <t>350005021</t>
  </si>
  <si>
    <t>CSSR LA PIERRE BLANCHE BOURG DES COMPTES</t>
  </si>
  <si>
    <t>350002929</t>
  </si>
  <si>
    <t>MRC ST THOMAS DE VILLENEUVE BAGUER MORVAN</t>
  </si>
  <si>
    <t>350002911</t>
  </si>
  <si>
    <t>CPC LA THÉBAUDAIS RENNES</t>
  </si>
  <si>
    <t>350002754</t>
  </si>
  <si>
    <t>SSR ADDICTOLOGIE L'ESCALE RENNES</t>
  </si>
  <si>
    <t>350002747</t>
  </si>
  <si>
    <t>POLE MPR ST HELIER RENNES</t>
  </si>
  <si>
    <t>350002564</t>
  </si>
  <si>
    <t>CH DE ST MEEN LE GRAND</t>
  </si>
  <si>
    <t>350002333</t>
  </si>
  <si>
    <t>CH MONTFORT SUR MEU</t>
  </si>
  <si>
    <t>350002317</t>
  </si>
  <si>
    <t>CH DE GRAND FOUGERAY</t>
  </si>
  <si>
    <t>350002309</t>
  </si>
  <si>
    <t>CH DE JANZE</t>
  </si>
  <si>
    <t>350002291</t>
  </si>
  <si>
    <t>CMP BEAULIEU RENNES</t>
  </si>
  <si>
    <t>350002234</t>
  </si>
  <si>
    <t>CLINIQUE SAINT YVES - RENNES</t>
  </si>
  <si>
    <t>350002200</t>
  </si>
  <si>
    <t>CH GUILLAUME REGNIER - RENNES</t>
  </si>
  <si>
    <t>350000246</t>
  </si>
  <si>
    <t>CH LA GUERCHE DE BRETAGNE</t>
  </si>
  <si>
    <t>350000089</t>
  </si>
  <si>
    <t>HOPITAL ARTHUR GARDINER - DINARD</t>
  </si>
  <si>
    <t>350000071</t>
  </si>
  <si>
    <t>HOPITAL ST THOMAS DE VILLENEUVE BAIN DE BRETAGNE</t>
  </si>
  <si>
    <t>350000063</t>
  </si>
  <si>
    <t>CSSR JEAN TANGUY SAINT YVI</t>
  </si>
  <si>
    <t>290002344</t>
  </si>
  <si>
    <t>CENTRE DE PERHARIDY ROSCOFF</t>
  </si>
  <si>
    <t>290000975</t>
  </si>
  <si>
    <t>CSSR TY YANN - BREST</t>
  </si>
  <si>
    <t>290000827</t>
  </si>
  <si>
    <t>CH SAINT RENAN</t>
  </si>
  <si>
    <t>290000751</t>
  </si>
  <si>
    <t>CSSR DE KERAMPIR BOHARS</t>
  </si>
  <si>
    <t>290000686</t>
  </si>
  <si>
    <t>MAISON ST JOSEPH QUIMPERLE</t>
  </si>
  <si>
    <t>290000413</t>
  </si>
  <si>
    <t>CH DE QUIMPERLE</t>
  </si>
  <si>
    <t>290000306</t>
  </si>
  <si>
    <t>EPSM ETIENNE GOURMELEN QUIMPER</t>
  </si>
  <si>
    <t>290000298</t>
  </si>
  <si>
    <t>CH DE LANMEUR</t>
  </si>
  <si>
    <t>290000116</t>
  </si>
  <si>
    <t>CH DE LESNEVEN</t>
  </si>
  <si>
    <t>290000108</t>
  </si>
  <si>
    <t>CH DE CROZON</t>
  </si>
  <si>
    <t>290000090</t>
  </si>
  <si>
    <t>CH DE LAMBALLE</t>
  </si>
  <si>
    <t>220021968</t>
  </si>
  <si>
    <t>CSSRAA L'AVANCÉE SAINT BRIEUC</t>
  </si>
  <si>
    <t>220014708</t>
  </si>
  <si>
    <t>CH DE TREGUIER</t>
  </si>
  <si>
    <t>220005045</t>
  </si>
  <si>
    <t>CH SAINT JEAN DE DIEU - LEHON</t>
  </si>
  <si>
    <t>220000616</t>
  </si>
  <si>
    <t>CH BON SAUVEUR - BEGARD</t>
  </si>
  <si>
    <t>220000608</t>
  </si>
  <si>
    <t>CENTRE HELIO MARIN DE PLERIN</t>
  </si>
  <si>
    <t>220000590</t>
  </si>
  <si>
    <t>CSSR LES CHÂTELETS PLOUFRAGAN</t>
  </si>
  <si>
    <t>220000475</t>
  </si>
  <si>
    <t>CHS DE PLOUGUERNEVEL</t>
  </si>
  <si>
    <t>220000236</t>
  </si>
  <si>
    <t>CH DE QUINTIN</t>
  </si>
  <si>
    <t>220000186</t>
  </si>
  <si>
    <t>CH TONNERRE</t>
  </si>
  <si>
    <t>890000433</t>
  </si>
  <si>
    <t>CH JOIGNY</t>
  </si>
  <si>
    <t>890000417</t>
  </si>
  <si>
    <t>CH AVALLON</t>
  </si>
  <si>
    <t>890000409</t>
  </si>
  <si>
    <t>MAISON REPOS ET CONVALESCENCE LES BOISSEAUX</t>
  </si>
  <si>
    <t>890000326</t>
  </si>
  <si>
    <t>AIHP CENTRE ARMANCON</t>
  </si>
  <si>
    <t>890000300</t>
  </si>
  <si>
    <t>CHS AUXERRE</t>
  </si>
  <si>
    <t>890000052</t>
  </si>
  <si>
    <t>CH CHAGNY</t>
  </si>
  <si>
    <t>710781592</t>
  </si>
  <si>
    <t>CH ALIGRE BOURBON LANCY</t>
  </si>
  <si>
    <t>710781568</t>
  </si>
  <si>
    <t>CRF LE BOURBONNAIS</t>
  </si>
  <si>
    <t>710781535</t>
  </si>
  <si>
    <t>CH BELNAY TOURNUS</t>
  </si>
  <si>
    <t>710781360</t>
  </si>
  <si>
    <t>CH TOULON S/ARROUX</t>
  </si>
  <si>
    <t>710781345</t>
  </si>
  <si>
    <t>CHS SEVREY</t>
  </si>
  <si>
    <t>710781329</t>
  </si>
  <si>
    <t>CH CLUNY</t>
  </si>
  <si>
    <t>710781089</t>
  </si>
  <si>
    <t>CH LA CLAYETTE</t>
  </si>
  <si>
    <t>710781063</t>
  </si>
  <si>
    <t>CH CHAROLLES</t>
  </si>
  <si>
    <t>710781014</t>
  </si>
  <si>
    <t>CH MARCIGNY</t>
  </si>
  <si>
    <t>710780438</t>
  </si>
  <si>
    <t>CH LOUHANS</t>
  </si>
  <si>
    <t>710780214</t>
  </si>
  <si>
    <t>CH CENTRE MÉDICAL LA GUICHE</t>
  </si>
  <si>
    <t>710780156</t>
  </si>
  <si>
    <t>CHS LA CHARITE-SUR-LOIRE</t>
  </si>
  <si>
    <t>580780971</t>
  </si>
  <si>
    <t>CH LORMES</t>
  </si>
  <si>
    <t>580780054</t>
  </si>
  <si>
    <t>CH CHATEAU-CHINON</t>
  </si>
  <si>
    <t>580780047</t>
  </si>
  <si>
    <t>CH AUXONNE</t>
  </si>
  <si>
    <t>210780672</t>
  </si>
  <si>
    <t>CH SEURRE</t>
  </si>
  <si>
    <t>210780656</t>
  </si>
  <si>
    <t>CH NUITS-SAINT-GEORGES</t>
  </si>
  <si>
    <t>210780649</t>
  </si>
  <si>
    <t>CH IS-SUR-TILLE</t>
  </si>
  <si>
    <t>210780631</t>
  </si>
  <si>
    <t>CH ARNAY-LE-DUC</t>
  </si>
  <si>
    <t>210780623</t>
  </si>
  <si>
    <t>CHS LA CHARTREUSE DIJON</t>
  </si>
  <si>
    <t>210780607</t>
  </si>
  <si>
    <t>HOPITAL DE JOUR POUR ENFANTS-CHENOVE</t>
  </si>
  <si>
    <t>210780425</t>
  </si>
  <si>
    <t>CH AUXOIS MORVAN</t>
  </si>
  <si>
    <t>210011482</t>
  </si>
  <si>
    <t>CHI CHATILLON MONTBARD</t>
  </si>
  <si>
    <t>210010070</t>
  </si>
  <si>
    <t>CH INTERCOMMUNAL DES ANDAINES</t>
  </si>
  <si>
    <t>610790594</t>
  </si>
  <si>
    <t>CRF BAGNOLES DE L'ORNE</t>
  </si>
  <si>
    <t>610784423</t>
  </si>
  <si>
    <t>CMPR LA CLAIRIERE - LA FERTE-MACE</t>
  </si>
  <si>
    <t>610780389</t>
  </si>
  <si>
    <t>CENTRE DE SOINS DE SUITE LE PARC</t>
  </si>
  <si>
    <t>610780371</t>
  </si>
  <si>
    <t>HOPITAL LOCAL VIMOUTIERS</t>
  </si>
  <si>
    <t>610780157</t>
  </si>
  <si>
    <t>HOPITAL LOCAL SEES</t>
  </si>
  <si>
    <t>610780140</t>
  </si>
  <si>
    <t>HOPITAL LOCAL BELLEME</t>
  </si>
  <si>
    <t>610780132</t>
  </si>
  <si>
    <t>CENTRE HOSPITALIER MORTAGNE AU PERCH</t>
  </si>
  <si>
    <t>610780124</t>
  </si>
  <si>
    <t>CENTRE PSYCHOTHERAPIQUE DE L'ORNE</t>
  </si>
  <si>
    <t>610780025</t>
  </si>
  <si>
    <t>CENTRE HOSPITALIER COUTANCES</t>
  </si>
  <si>
    <t>500000393</t>
  </si>
  <si>
    <t>CHS LE BON SAUVEUR - SAINT LO</t>
  </si>
  <si>
    <t>500000252</t>
  </si>
  <si>
    <t>CHS PONTORSON</t>
  </si>
  <si>
    <t>500000245</t>
  </si>
  <si>
    <t>HOPITAL LOCAL DE VILLEDIEU</t>
  </si>
  <si>
    <t>500000138</t>
  </si>
  <si>
    <t>HOPITAL LOCAL DE SAINT-JAMES</t>
  </si>
  <si>
    <t>500000104</t>
  </si>
  <si>
    <t>CH ST HILAIRE DU HARCOUET</t>
  </si>
  <si>
    <t>500000096</t>
  </si>
  <si>
    <t>HOPITAL LOCAL DE MORTAIN</t>
  </si>
  <si>
    <t>500000062</t>
  </si>
  <si>
    <t>HOPITAL LOCAL DE CARENTAN</t>
  </si>
  <si>
    <t>500000039</t>
  </si>
  <si>
    <t>CENTRE HOSPITALIER DE LA COTE FLEURIE</t>
  </si>
  <si>
    <t>140026279</t>
  </si>
  <si>
    <t>CRF BOIS LEBISEY - HEROUVILLE</t>
  </si>
  <si>
    <t>140017278</t>
  </si>
  <si>
    <t>CHS LE BON SAUVEUR - CAEN</t>
  </si>
  <si>
    <t>140000316</t>
  </si>
  <si>
    <t>CENTRE HOSPITALIER DE VIRE</t>
  </si>
  <si>
    <t>140000159</t>
  </si>
  <si>
    <t>CENTRE HOSPITALIER DE PONT L'EVEQUE</t>
  </si>
  <si>
    <t>140000134</t>
  </si>
  <si>
    <t>CENTRE HOSPITALIER D'AUNAY S/ODON</t>
  </si>
  <si>
    <t>140000084</t>
  </si>
  <si>
    <t>CENTRE MEDICAL INFANTILE DE ROMAGNAT</t>
  </si>
  <si>
    <t>630781755</t>
  </si>
  <si>
    <t>CENTRE MEDICAL ETIENNE CLEMENTEL</t>
  </si>
  <si>
    <t>630780302</t>
  </si>
  <si>
    <t>CMP STE MARIE DE L'ASSOMPTION</t>
  </si>
  <si>
    <t>630780195</t>
  </si>
  <si>
    <t>CENTRE MEDICAL D'OUSSOULX</t>
  </si>
  <si>
    <t>430000216</t>
  </si>
  <si>
    <t>HOPITAL LOCAL LANGEAC</t>
  </si>
  <si>
    <t>430000067</t>
  </si>
  <si>
    <t>HOPITAL LOCAL CRAPONNE</t>
  </si>
  <si>
    <t>430000059</t>
  </si>
  <si>
    <t>CHS STE MARIE</t>
  </si>
  <si>
    <t>430000026</t>
  </si>
  <si>
    <t>CENTRE DE READAPTATION DE MAURS</t>
  </si>
  <si>
    <t>150782944</t>
  </si>
  <si>
    <t>CENTRE MEDICAL M. DELORT</t>
  </si>
  <si>
    <t>150780708</t>
  </si>
  <si>
    <t>HOPITAL LOCAL DE MURAT</t>
  </si>
  <si>
    <t>150780500</t>
  </si>
  <si>
    <t>CENTRE HOSPITALIER DE MAURIAC</t>
  </si>
  <si>
    <t>150780468</t>
  </si>
  <si>
    <t>CRF CHAUDES-AIGUES</t>
  </si>
  <si>
    <t>150780393</t>
  </si>
  <si>
    <t>HOPITAL LOCAL DE CONDAT</t>
  </si>
  <si>
    <t>150780047</t>
  </si>
  <si>
    <t>CHS D'AINAY-LE-CHATEAU</t>
  </si>
  <si>
    <t>030780282</t>
  </si>
  <si>
    <t>HOPITAL COEUR DU BOURBONNAIS</t>
  </si>
  <si>
    <t>030002208</t>
  </si>
  <si>
    <t>MAISON SAINT-ANTOINE</t>
  </si>
  <si>
    <t>640792305</t>
  </si>
  <si>
    <t>CENTRE MEDICO SOCIAL DE COULOMME</t>
  </si>
  <si>
    <t>640789624</t>
  </si>
  <si>
    <t>LE NID BEARNAIS</t>
  </si>
  <si>
    <t>640780904</t>
  </si>
  <si>
    <t>CENTRE HOSPITALIER DES PYRENEES</t>
  </si>
  <si>
    <t>640780862</t>
  </si>
  <si>
    <t>CENTRE HOSPITALIER ORTHEZ</t>
  </si>
  <si>
    <t>640780813</t>
  </si>
  <si>
    <t>MRC SAINT VINCENT VILLA CONCHA</t>
  </si>
  <si>
    <t>640780714</t>
  </si>
  <si>
    <t>CENTRE MEDICAL TOKI EDER</t>
  </si>
  <si>
    <t>640780557</t>
  </si>
  <si>
    <t>CENTRE DE SSR LA NIVE</t>
  </si>
  <si>
    <t>640780227</t>
  </si>
  <si>
    <t>CRF LES EMBRUNS</t>
  </si>
  <si>
    <t>640780185</t>
  </si>
  <si>
    <t>HOPITAL LOCAL DE FUMEL - E. DESARNAUTS</t>
  </si>
  <si>
    <t>470000407</t>
  </si>
  <si>
    <t>CHD LA CANDELIE</t>
  </si>
  <si>
    <t>470000381</t>
  </si>
  <si>
    <t>HOPITAL LOCAL PENNE D'AGENAIS</t>
  </si>
  <si>
    <t>470000365</t>
  </si>
  <si>
    <t>HOPITAL LOCAL DE CASTELJALOUX</t>
  </si>
  <si>
    <t>470000357</t>
  </si>
  <si>
    <t>CENTRE HOSPITALIER DE NERAC</t>
  </si>
  <si>
    <t>470000340</t>
  </si>
  <si>
    <t>CRF VIRAZEIL - LADAPT</t>
  </si>
  <si>
    <t>470000308</t>
  </si>
  <si>
    <t>MAISON DELESTRAINT FABIEN</t>
  </si>
  <si>
    <t>470000175</t>
  </si>
  <si>
    <t>CLINIQUE MEDICALE J. SARRAILH</t>
  </si>
  <si>
    <t>400780367</t>
  </si>
  <si>
    <t>CENTRE HOSPITALIER SAINT SEVER</t>
  </si>
  <si>
    <t>400780268</t>
  </si>
  <si>
    <t>INSTITUT HÉLIO-MARIN LABENNE</t>
  </si>
  <si>
    <t>400000261</t>
  </si>
  <si>
    <t>HOPITAL DE JOUR DU PARC RENOVATION</t>
  </si>
  <si>
    <t>330783614</t>
  </si>
  <si>
    <t>CENTRE READAPTATION RENOVATION SOULA</t>
  </si>
  <si>
    <t>330781808</t>
  </si>
  <si>
    <t>CENTRE HOSPITALIER DE CADILLAC</t>
  </si>
  <si>
    <t>330781295</t>
  </si>
  <si>
    <t>HOPITAL LOCAL DE MONSEGUR</t>
  </si>
  <si>
    <t>330781279</t>
  </si>
  <si>
    <t>CENTRE HOSPITALIER DE SAINTE FOY LA GRANDE</t>
  </si>
  <si>
    <t>330781261</t>
  </si>
  <si>
    <t>CENTRE HOSPITALIER DE BAZAS</t>
  </si>
  <si>
    <t>330781212</t>
  </si>
  <si>
    <t>CRF LA TOUR DE GASSIES</t>
  </si>
  <si>
    <t>330781139</t>
  </si>
  <si>
    <t>CHATEAU RAUZE - LADAPT</t>
  </si>
  <si>
    <t>330781121</t>
  </si>
  <si>
    <t>CENTRE POST CURE READ PSYCHO SOC MONTAL</t>
  </si>
  <si>
    <t>330780784</t>
  </si>
  <si>
    <t>CSSR LES LAURIERS</t>
  </si>
  <si>
    <t>330780750</t>
  </si>
  <si>
    <t>CSSR CHÂTEAUNEUF</t>
  </si>
  <si>
    <t>330780743</t>
  </si>
  <si>
    <t>CENTRE MEDICAL LA PIGNADA</t>
  </si>
  <si>
    <t>330780560</t>
  </si>
  <si>
    <t>CLINIQUE MEDICO CHIRURGICALE WALLERSTEIN</t>
  </si>
  <si>
    <t>330780537</t>
  </si>
  <si>
    <t>FONTAINES MONJOUS SSR</t>
  </si>
  <si>
    <t>330780370</t>
  </si>
  <si>
    <t>MAISON DE SANTE MARIE GALENE</t>
  </si>
  <si>
    <t>330000217</t>
  </si>
  <si>
    <t>MAISON REPOS ET CONVALESCENCE DE LOLME</t>
  </si>
  <si>
    <t>240000661</t>
  </si>
  <si>
    <t>FONDATION JOHN BOST</t>
  </si>
  <si>
    <t>240000646</t>
  </si>
  <si>
    <t>CENTRE MEDICAL CHATEAU DE BASSY</t>
  </si>
  <si>
    <t>240000307</t>
  </si>
  <si>
    <t>LONG MOYEN SEJOUR LA MEYNARDIE</t>
  </si>
  <si>
    <t>240000166</t>
  </si>
  <si>
    <t>HOPITAL LOCAL DE SAINT ASTIER</t>
  </si>
  <si>
    <t>240000141</t>
  </si>
  <si>
    <t>HOPITAL LOCAL DE RIBERAC</t>
  </si>
  <si>
    <t>240000133</t>
  </si>
  <si>
    <t>HOPITAL LOCAL DE NONTRON</t>
  </si>
  <si>
    <t>240000109</t>
  </si>
  <si>
    <t>CENTRE HOSPITALIER VAUCLAIRE</t>
  </si>
  <si>
    <t>240000083</t>
  </si>
  <si>
    <t>HOPITAL LOCAL D'EXCIDEUIL</t>
  </si>
  <si>
    <t>240000075</t>
  </si>
  <si>
    <t>CH DE MOYEN SEJOUR ET MR LANMARY</t>
  </si>
  <si>
    <t>240000034</t>
  </si>
  <si>
    <t>CENTRE MEDICAL NATIONAL MGEN TROIS-EPIS</t>
  </si>
  <si>
    <t>680001328</t>
  </si>
  <si>
    <t>CENTRE HOSPITALIER DE ROUFFACH</t>
  </si>
  <si>
    <t>680001179</t>
  </si>
  <si>
    <t>HOPITAL LOCAL DE RIBEAUVILLE</t>
  </si>
  <si>
    <t>680001138</t>
  </si>
  <si>
    <t>HOPITAL LOCAL LOEWEL DE MUNSTER</t>
  </si>
  <si>
    <t>680001112</t>
  </si>
  <si>
    <t>HOPITAL LOCAL INTERCOMMUNAL  SOULTZ-ISSENHEIM</t>
  </si>
  <si>
    <t>680001088</t>
  </si>
  <si>
    <t>HOPITAL LOCAL STE MARIE AUX MINES</t>
  </si>
  <si>
    <t>680001054</t>
  </si>
  <si>
    <t>HOPITAL LOCAL D'ENSISHEIM</t>
  </si>
  <si>
    <t>680000981</t>
  </si>
  <si>
    <t>CENTRE HOSPITALIER DE PFASTATT</t>
  </si>
  <si>
    <t>680000411</t>
  </si>
  <si>
    <t>CENTRE HOSPITALIER DE CERNAY</t>
  </si>
  <si>
    <t>680000346</t>
  </si>
  <si>
    <t>CLINIQUE DE GERONTOLOGIE ST DAMIEN</t>
  </si>
  <si>
    <t>680000312</t>
  </si>
  <si>
    <t>HOPITAL ST VINCENT D'ODEREN</t>
  </si>
  <si>
    <t>680000221</t>
  </si>
  <si>
    <t>CENTRE LONG ET MOY SEJOUR SIERENTZ</t>
  </si>
  <si>
    <t>680000171</t>
  </si>
  <si>
    <t>CRF MULHOUSE</t>
  </si>
  <si>
    <t>680000130</t>
  </si>
  <si>
    <t>CH D'ERSTEIN</t>
  </si>
  <si>
    <t>670781152</t>
  </si>
  <si>
    <t>CMLS D'ERSTEIN</t>
  </si>
  <si>
    <t>670780717</t>
  </si>
  <si>
    <t>HOPITAL CIVIL D'OBERNAI</t>
  </si>
  <si>
    <t>670780709</t>
  </si>
  <si>
    <t>HOPITAL DE ROSHEIM</t>
  </si>
  <si>
    <t>670780675</t>
  </si>
  <si>
    <t>CENTRE DE MOYEN SEJOUR DE MOLSHEIM</t>
  </si>
  <si>
    <t>670780642</t>
  </si>
  <si>
    <t>ETS MEDICAL DE LIEBFRAUENTHAL</t>
  </si>
  <si>
    <t>670780600</t>
  </si>
  <si>
    <t>CH DEPARTEMENTAL DE BISCHWILLER</t>
  </si>
  <si>
    <t>670780584</t>
  </si>
  <si>
    <t>MAISON DE POSTCURE DE LOBSANN</t>
  </si>
  <si>
    <t>670780501</t>
  </si>
  <si>
    <t>CMLS DE BOUXWILLER</t>
  </si>
  <si>
    <t>670780352</t>
  </si>
  <si>
    <t>CENTRE MOYEN LONG SEJOUR BRUMATH</t>
  </si>
  <si>
    <t>670780071</t>
  </si>
  <si>
    <t>UGECAM ALSACE</t>
  </si>
  <si>
    <t>670013754</t>
  </si>
  <si>
    <t>EPSAN BRUMATH</t>
  </si>
  <si>
    <t>670013366</t>
  </si>
  <si>
    <t xml:space="preserve">931.4 </t>
  </si>
  <si>
    <t>SALGG : Blanchisserie</t>
  </si>
  <si>
    <t>VSHA (PRAZ COUTANT-MARTEL DE JANVILLE)</t>
  </si>
  <si>
    <t>740780192</t>
  </si>
  <si>
    <t>HL SERRIERES</t>
  </si>
  <si>
    <t>070000211</t>
  </si>
  <si>
    <t>CENTRE HOSPITALIER D'ALBERT</t>
  </si>
  <si>
    <t>800000036</t>
  </si>
  <si>
    <t>MAISON CONVALESCENCE PAVILLON DE LA CHAUSSEE</t>
  </si>
  <si>
    <t>600101687</t>
  </si>
  <si>
    <t>EPSM - LA NOUVELLE FORGE</t>
  </si>
  <si>
    <t>600009393</t>
  </si>
  <si>
    <t>ARIA 85</t>
  </si>
  <si>
    <t>850003385</t>
  </si>
  <si>
    <t>CENTRE DE SOINS DE SUITE ST-CLAUDE</t>
  </si>
  <si>
    <t>490009248</t>
  </si>
  <si>
    <t>FOYER THERAPEUTIQUE LA CHICOTIERE</t>
  </si>
  <si>
    <t>440004943</t>
  </si>
  <si>
    <t>CENTRE GERONTOLOGIQUE DEPARTEMENTAL</t>
  </si>
  <si>
    <t>130001928</t>
  </si>
  <si>
    <t>HL DE RIEZ</t>
  </si>
  <si>
    <t>040780231</t>
  </si>
  <si>
    <t>CENTRE CHATEAU MAINTENON</t>
  </si>
  <si>
    <t>590002317</t>
  </si>
  <si>
    <t>CENTRE DE POSTCURE ET DE READAPTATION  ROUTE NOUVELLE</t>
  </si>
  <si>
    <t>310781430</t>
  </si>
  <si>
    <t>SECTORISATION PSY GUIDANCE INF ARSEAA</t>
  </si>
  <si>
    <t>310018676</t>
  </si>
  <si>
    <t>CENTRE DENISE CROISSANT</t>
  </si>
  <si>
    <t>920170024</t>
  </si>
  <si>
    <t>HOPITAL ECOLE DE LA CROIX ROUGE</t>
  </si>
  <si>
    <t>760783035</t>
  </si>
  <si>
    <t>HOPITAL LA MUSSE ST SEBASTIEN/MORSENT</t>
  </si>
  <si>
    <t>270000912</t>
  </si>
  <si>
    <t>HOPITAL LOCAL POLIGNY</t>
  </si>
  <si>
    <t>390780377</t>
  </si>
  <si>
    <t>CENTRE DE SOINS TILLEROYES</t>
  </si>
  <si>
    <t>250000569</t>
  </si>
  <si>
    <t>CENTRE HOSPITALIER P LEBRUN NEUVILLE AUX BOIS</t>
  </si>
  <si>
    <t>450000153</t>
  </si>
  <si>
    <t>CENTRE DE POSTCURE KERVILLARD - SARZEAU</t>
  </si>
  <si>
    <t>560004277</t>
  </si>
  <si>
    <t>CH DE JOSSELIN</t>
  </si>
  <si>
    <t>560000077</t>
  </si>
  <si>
    <t>MAISON BLEUE - FOUGERES</t>
  </si>
  <si>
    <t>350039574</t>
  </si>
  <si>
    <t>CH AUTUN</t>
  </si>
  <si>
    <t>710781451</t>
  </si>
  <si>
    <t>CH CORSIN TRAMAYES</t>
  </si>
  <si>
    <t>710781386</t>
  </si>
  <si>
    <t>CENTRE DE SOINS A. BOCQUET - ALENCON</t>
  </si>
  <si>
    <t>610780207</t>
  </si>
  <si>
    <t>CLINIQUE MISERICORDE - CAEN</t>
  </si>
  <si>
    <t>140002452</t>
  </si>
  <si>
    <t>MECS PEP</t>
  </si>
  <si>
    <t>640781175</t>
  </si>
  <si>
    <t>CENTRE DE SANTE MENTALE MGEN-ASS.</t>
  </si>
  <si>
    <t>330783960</t>
  </si>
  <si>
    <t>HOPITAL DE JOUR POUR ENFANTS - OISEAU LYRE</t>
  </si>
  <si>
    <t>330780289</t>
  </si>
  <si>
    <t>931.3</t>
  </si>
  <si>
    <t xml:space="preserve">Nb de repas servis </t>
  </si>
  <si>
    <t>SALGG : Restauration</t>
  </si>
  <si>
    <t>932.4
(sauf 932.43)</t>
  </si>
  <si>
    <t>ICR de bloc</t>
  </si>
  <si>
    <t>SAMT : Blocs opératoires</t>
  </si>
  <si>
    <t>932.43</t>
  </si>
  <si>
    <t>SAMT : Bloc gynéco-obstétrical</t>
  </si>
  <si>
    <t>932.6</t>
  </si>
  <si>
    <t>ICR d'anesthésie</t>
  </si>
  <si>
    <t>SAMT : Anesthésiologie</t>
  </si>
  <si>
    <t>G. C. S. URGENCES DU PAYS ROYANNAIS</t>
  </si>
  <si>
    <t>170022057</t>
  </si>
  <si>
    <t>932.1</t>
  </si>
  <si>
    <t>Passages</t>
  </si>
  <si>
    <t>SAMT : Urgences médico-chirurgicales</t>
  </si>
  <si>
    <t>CENTRE ORTHOPEDIQUE MAGUELONE</t>
  </si>
  <si>
    <t>340000439</t>
  </si>
  <si>
    <t>932.3
(sauf 932.32)</t>
  </si>
  <si>
    <t>B et BHN</t>
  </si>
  <si>
    <t>SAMT : Laboratoire d'analyse médicales biologiques</t>
  </si>
  <si>
    <t>932.32</t>
  </si>
  <si>
    <t>ICR et AHN d'anapath</t>
  </si>
  <si>
    <t>SAMT : Laboratoire d'anatomo-pathologie</t>
  </si>
  <si>
    <t>932.5
 (sauf 932.53)</t>
  </si>
  <si>
    <t xml:space="preserve">ICR d'imagerie </t>
  </si>
  <si>
    <t>SAMT : imagerie</t>
  </si>
  <si>
    <t>932.53</t>
  </si>
  <si>
    <t>SAMT : Médecine nucléaire (in vivo)</t>
  </si>
  <si>
    <t>932.81</t>
  </si>
  <si>
    <t>ICR d'EF</t>
  </si>
  <si>
    <t>SAMT : EF cardio-vasculaire</t>
  </si>
  <si>
    <t>932.82</t>
  </si>
  <si>
    <t>SAMT : EF pneumologique</t>
  </si>
  <si>
    <t>932.87</t>
  </si>
  <si>
    <t>SAMT : EF d'urodynamique</t>
  </si>
  <si>
    <t>932.8</t>
  </si>
  <si>
    <t>SAMT : Explorations fonctionnelles Autres</t>
  </si>
  <si>
    <t>CENTRE HELIO-MARIN DE PEN-BRON</t>
  </si>
  <si>
    <t>440001188</t>
  </si>
  <si>
    <t>932.7</t>
  </si>
  <si>
    <t>AMK et équivalents AMK</t>
  </si>
  <si>
    <t>SAMT : Réadaptation et rééducation fonctionnelle polyvalente</t>
  </si>
  <si>
    <t>SOINS ET SANTE</t>
  </si>
  <si>
    <t>690788930</t>
  </si>
  <si>
    <t>HOPITAL ROMAIN BLONDET</t>
  </si>
  <si>
    <t>970202198</t>
  </si>
  <si>
    <t>SANTE SERVICE</t>
  </si>
  <si>
    <t>920813623</t>
  </si>
  <si>
    <t>CHS LE BON SAUVEUR - PICAUVILLE</t>
  </si>
  <si>
    <t>500000237</t>
  </si>
  <si>
    <t>936.1</t>
  </si>
  <si>
    <t>€ dép. méd. gérées par la pharma</t>
  </si>
  <si>
    <t>936.2</t>
  </si>
  <si>
    <t>Nb de M3 stérilisé</t>
  </si>
  <si>
    <t>936.4</t>
  </si>
  <si>
    <t>Montant de l'actif brut immob</t>
  </si>
  <si>
    <t>EBNL&gt;10M</t>
  </si>
  <si>
    <t>EBNL&gt;10M - SSR</t>
  </si>
  <si>
    <t>EBNL&gt;10M - MCO</t>
  </si>
  <si>
    <t>CH&gt;70M - MCO</t>
  </si>
  <si>
    <t>20M&lt;CH&lt;70M - MCO</t>
  </si>
  <si>
    <t>CH&lt;20M - MCO</t>
  </si>
  <si>
    <t>20M&lt;CH&lt;70M - autre</t>
  </si>
  <si>
    <t>EBNL&gt;10M - mixte</t>
  </si>
  <si>
    <t>CH&gt;70M - mixte</t>
  </si>
  <si>
    <t>EBNL&lt;10M</t>
  </si>
  <si>
    <t>EBNL&lt;10M - SSR</t>
  </si>
  <si>
    <t>CH&lt;20M - autre</t>
  </si>
  <si>
    <t>CH - ex HL - mixte</t>
  </si>
  <si>
    <t>EBNL&lt;10M - MCO</t>
  </si>
  <si>
    <t>CH&lt;20M - SSR</t>
  </si>
  <si>
    <t>CH - ex HL - SSR</t>
  </si>
  <si>
    <t>EBNL&lt;10M - mixte</t>
  </si>
  <si>
    <t>EBNL&gt;10M - PSY</t>
  </si>
  <si>
    <t>EBNL&lt;10M - PSY</t>
  </si>
  <si>
    <t>CH - ex HL - MCO</t>
  </si>
  <si>
    <t>EBNL&gt;10M - HAD</t>
  </si>
  <si>
    <t>EBNL&lt;10M - HAD</t>
  </si>
  <si>
    <t>Titre 4 : Charges d'amortis-sement, de provisions et dépré-ciations, financières et excep-tionnelles</t>
  </si>
  <si>
    <t>Montant affecté aux act. Subsidiai-res &amp; remb. des CRA</t>
  </si>
  <si>
    <t xml:space="preserve">Données à comparer </t>
  </si>
  <si>
    <t xml:space="preserve">Méthode de suppression des données incomplètes, erronées ou aberrantes </t>
  </si>
  <si>
    <t>Raison sociale</t>
  </si>
  <si>
    <t>Catégorie</t>
  </si>
  <si>
    <t>330780636</t>
  </si>
  <si>
    <t>330780644</t>
  </si>
  <si>
    <t>330781972</t>
  </si>
  <si>
    <t>330783853</t>
  </si>
  <si>
    <t>470002627</t>
  </si>
  <si>
    <t>470003062</t>
  </si>
  <si>
    <t>470010307</t>
  </si>
  <si>
    <t>430000174</t>
  </si>
  <si>
    <t>140019175</t>
  </si>
  <si>
    <t>500012968</t>
  </si>
  <si>
    <t>290007905</t>
  </si>
  <si>
    <t>350000204</t>
  </si>
  <si>
    <t>450000138</t>
  </si>
  <si>
    <t>450000393</t>
  </si>
  <si>
    <t>510019938</t>
  </si>
  <si>
    <t>250012838</t>
  </si>
  <si>
    <t>970100194</t>
  </si>
  <si>
    <t>970100210</t>
  </si>
  <si>
    <t>760780064</t>
  </si>
  <si>
    <t>760780288</t>
  </si>
  <si>
    <t>760801100</t>
  </si>
  <si>
    <t>760802439</t>
  </si>
  <si>
    <t>750007999</t>
  </si>
  <si>
    <t>300000296</t>
  </si>
  <si>
    <t>300011095</t>
  </si>
  <si>
    <t>300780384</t>
  </si>
  <si>
    <t>300786787</t>
  </si>
  <si>
    <t>340011386</t>
  </si>
  <si>
    <t>340785138</t>
  </si>
  <si>
    <t>480780287</t>
  </si>
  <si>
    <t>970406096</t>
  </si>
  <si>
    <t>870004231</t>
  </si>
  <si>
    <t>540000858</t>
  </si>
  <si>
    <t>570000562</t>
  </si>
  <si>
    <t>970211157</t>
  </si>
  <si>
    <t>310018650</t>
  </si>
  <si>
    <t>310021886</t>
  </si>
  <si>
    <t>820005908</t>
  </si>
  <si>
    <t>040780249</t>
  </si>
  <si>
    <t>050000108</t>
  </si>
  <si>
    <t>050000462</t>
  </si>
  <si>
    <t>060780186</t>
  </si>
  <si>
    <t>060780780</t>
  </si>
  <si>
    <t>130783665</t>
  </si>
  <si>
    <t>130786569</t>
  </si>
  <si>
    <t>130797962</t>
  </si>
  <si>
    <t>830017372</t>
  </si>
  <si>
    <t>840011340</t>
  </si>
  <si>
    <t>440009173</t>
  </si>
  <si>
    <t>490007549</t>
  </si>
  <si>
    <t>530007285</t>
  </si>
  <si>
    <t>020010310</t>
  </si>
  <si>
    <t>600100580</t>
  </si>
  <si>
    <t>800000119</t>
  </si>
  <si>
    <t>800000523</t>
  </si>
  <si>
    <t>160002036</t>
  </si>
  <si>
    <t>790000269</t>
  </si>
  <si>
    <t>420780041</t>
  </si>
  <si>
    <t>730783974</t>
  </si>
  <si>
    <t>CSMI RENOVATION</t>
  </si>
  <si>
    <t>OREAG CENTRE DE GUIDANCE INFANTILE</t>
  </si>
  <si>
    <t>HOPITAL DE JOUR S.H.M.A.</t>
  </si>
  <si>
    <t>CSMI PRADO</t>
  </si>
  <si>
    <t>MECS TEMPORAIRE SPECIALISEE</t>
  </si>
  <si>
    <t>MECS PUJOLS</t>
  </si>
  <si>
    <t>EQUIPE DE SOINS SECTEUR PSY - AEIH</t>
  </si>
  <si>
    <t>MAISON DE REPOS LES GENETS</t>
  </si>
  <si>
    <t>CRF MANOIR D'APRIGNY - BAYEUX</t>
  </si>
  <si>
    <t>CENTRE D'AIDE AUX JEUNES DIABETIQUES</t>
  </si>
  <si>
    <t>MECS DE CROZON</t>
  </si>
  <si>
    <t>CLINIQUE ST JOSEPH - COMBOURG</t>
  </si>
  <si>
    <t>CENTRE HOSPITALIER LOUR PICOU BEAUGENCY</t>
  </si>
  <si>
    <t>HOPITAL DE JOUR P. CHEVALDONNE</t>
  </si>
  <si>
    <t>GCS DER ET PERTHOIS</t>
  </si>
  <si>
    <t>HAD MATERNITE DE LA MUTUALITE FRANCAISE DU DOUBS</t>
  </si>
  <si>
    <t>CENTRE HOSPITALIER LOUIS-DANIEL BEAUPERTHUY</t>
  </si>
  <si>
    <t>CENTRE GERONTOLOGIQUE DU RAIZET</t>
  </si>
  <si>
    <t>CH NEUFCHATEL-EN-BRAY</t>
  </si>
  <si>
    <t>HOPITAL PRIVE DE JOUR MGENASS</t>
  </si>
  <si>
    <t>CTRE READ SOC ADULTES STE CLAIRE</t>
  </si>
  <si>
    <t>MECS ASS AIDE AUX JEUNES DIABETIQUES - CENTRE DES HELLANDES</t>
  </si>
  <si>
    <t>HOPITAL DE JOUR ET HAD CROIX ST SIMON</t>
  </si>
  <si>
    <t>ARC EN CIEL</t>
  </si>
  <si>
    <t>ADMSI</t>
  </si>
  <si>
    <t>CENTRE PROTECTION INFANTILE MONTAURY</t>
  </si>
  <si>
    <t>CMPI DU VIGAN</t>
  </si>
  <si>
    <t>ASSOCIATION TRAIT D'UNION</t>
  </si>
  <si>
    <t>ANTIM</t>
  </si>
  <si>
    <t>MAISON DE REPOS LES TILLEULS</t>
  </si>
  <si>
    <t>MECS TEMPORAIRE SPECIALISE CILAOS</t>
  </si>
  <si>
    <t>HAD SANTE SERVICE LIMOUSIN LIMOGES</t>
  </si>
  <si>
    <t>CLINIQUE SAINT ELOI NEUVES MAISONS</t>
  </si>
  <si>
    <t>HOPITAL ST FRANCOIS - MARANGE-SILVANG</t>
  </si>
  <si>
    <t>CENTRE HOSPITALIER NORD CARAÏBE</t>
  </si>
  <si>
    <t>SECTORISATION PSY NEBOUZAN ASEI</t>
  </si>
  <si>
    <t>SANTE RELAIS DOMICILE</t>
  </si>
  <si>
    <t>SECTORISATION PSY MONTAUBAN ASEI</t>
  </si>
  <si>
    <t>HL SAINT JACQUES</t>
  </si>
  <si>
    <t>HL AIGUILLES</t>
  </si>
  <si>
    <t>MECS VAL PRE VERT</t>
  </si>
  <si>
    <t>MC LES LAURIERS ROSES</t>
  </si>
  <si>
    <t>HL DU PAYS DE LA ROUDOULE PUGET THENIER</t>
  </si>
  <si>
    <t>CLINIQUE MUTUALISTE DE BONNEVEINE</t>
  </si>
  <si>
    <t>HJ PLOMBIERES</t>
  </si>
  <si>
    <t>HJ LA CIOTAT</t>
  </si>
  <si>
    <t>MOYEN SEJOUR CENTRE BEAUSEJOUR</t>
  </si>
  <si>
    <t>HAD AVIGNON ET SA REGION</t>
  </si>
  <si>
    <t>CMP ENFANTS NANTES</t>
  </si>
  <si>
    <t>CENTRE DE BASSE VISION REGIONAL ANGERS</t>
  </si>
  <si>
    <t>SIH EN SANTE MENTALE DE LA MAYENNE</t>
  </si>
  <si>
    <t>APTE CENTRE DE SOINS</t>
  </si>
  <si>
    <t>HOPITAL LOCAL DE CREVECOEUR LE GRAND</t>
  </si>
  <si>
    <t>CENTRE HOSPITALIER SPECIALISE PHILIPPE PINEL</t>
  </si>
  <si>
    <t>SOINS SERVICE</t>
  </si>
  <si>
    <t>HAD MUTUALITE DE LA CHARENTE (MUT. 16)</t>
  </si>
  <si>
    <t>MECS LES TERRASSES (OBESES)</t>
  </si>
  <si>
    <t>HL SAINT-JUST-LA-PENDUE</t>
  </si>
  <si>
    <t>MECS CHALET DE L'ORNON ET LA GRANDE CASSE</t>
  </si>
  <si>
    <t>Catégorie détaillée</t>
  </si>
  <si>
    <t>-       Suppression des établissements avec des charges nulles ou erronées (valeur 0 ou négatif)</t>
  </si>
  <si>
    <t>N° racine de la SA :</t>
  </si>
  <si>
    <t xml:space="preserve"> </t>
  </si>
  <si>
    <t>Montant imputé au titre de la SA Pharmacie</t>
  </si>
  <si>
    <t>Montant imputé au titre de la SA Stérilisa-tion</t>
  </si>
  <si>
    <t>Montant imputé au titre de la SA Génie biomédical</t>
  </si>
  <si>
    <t>Montant imputé au titre de la SA Hygiènes hospita-lière et vigilances</t>
  </si>
  <si>
    <t>Montant imputé au titre de la SA Autre logistique médicale</t>
  </si>
  <si>
    <t xml:space="preserve">CH&gt;70M </t>
  </si>
  <si>
    <t xml:space="preserve"> MCO</t>
  </si>
  <si>
    <t>MCO</t>
  </si>
  <si>
    <t>SSR</t>
  </si>
  <si>
    <t>HAD</t>
  </si>
  <si>
    <t>PSY</t>
  </si>
  <si>
    <t>Coût moyen du Personnel Médical salarié</t>
  </si>
  <si>
    <t>Coût moyen du Personnel Non Médical salarié</t>
  </si>
  <si>
    <t>Dont 20M&lt;CH&lt;70M</t>
  </si>
  <si>
    <t>Autre</t>
  </si>
  <si>
    <t>Mixte</t>
  </si>
  <si>
    <t>Hors 6721 PM</t>
  </si>
  <si>
    <t>Y compris  6721 PM</t>
  </si>
  <si>
    <t>Hors internes et étudiants</t>
  </si>
  <si>
    <t>Y compris internes et étudiants</t>
  </si>
  <si>
    <t>Hors 6721 PNM</t>
  </si>
  <si>
    <t>Y compris 6721 PNM</t>
  </si>
  <si>
    <t>Hors contrats aidés et apprentis</t>
  </si>
  <si>
    <t>Y compris contrats aidés et apprentis</t>
  </si>
  <si>
    <t>Ecart type</t>
  </si>
  <si>
    <t>Médiane</t>
  </si>
  <si>
    <t/>
  </si>
  <si>
    <t>Dont
CH&gt;70M</t>
  </si>
  <si>
    <t>Dont
CH&lt;20M</t>
  </si>
  <si>
    <t>Nb de kilos de linge</t>
  </si>
  <si>
    <t>Etablissement comparé</t>
  </si>
  <si>
    <t>Autres</t>
  </si>
  <si>
    <t>Les données utilisées sont issues des 1 245 retraitements comptables 2013 recueillis et validés à la date du 1er octobre 2014 (sur 1 399 établissements enquêtés).</t>
  </si>
  <si>
    <t>Pour les données concernant les ETPR des PM, les établissements dont le coût moyen du Personnel médical salarié (hors internes et étudiants) n'est pas compris entre 30 000 et 230 000 euros ont été supprimés.</t>
  </si>
  <si>
    <t xml:space="preserve">-       Suppression des établissements avec des données de coûts extrêmement supérieures au coût médian (de 100 à 1000 fois supérieur) et isolées des autres données de coûts </t>
  </si>
  <si>
    <t>-       Suppression des établissements ayant une valeur considérée comme "extrême" selon la théorie des valeurs extrêmes (utilisation de la proc severity avec une probabilité de 0,5% pour la borne haute et d'une méthode graphique pour la borne basse)</t>
  </si>
  <si>
    <t>Le compte 6721 correspond aux charges de personnel sur exercices antérieurs.</t>
  </si>
  <si>
    <t>liste_établissements</t>
  </si>
  <si>
    <t>Synthèse</t>
  </si>
  <si>
    <t>SALGG Blanchisserie</t>
  </si>
  <si>
    <t>SALGG Restauration</t>
  </si>
  <si>
    <t>SAMT Blocs opé</t>
  </si>
  <si>
    <t>SAMT Bloc gyn-obs</t>
  </si>
  <si>
    <t>SAMT Anesthésio</t>
  </si>
  <si>
    <t>SAMT Urgences méd-chir</t>
  </si>
  <si>
    <t>SAMT Labo danalyse méd-bio</t>
  </si>
  <si>
    <t>SAMT Labo danatomo-patho</t>
  </si>
  <si>
    <t>SAMT imagerie</t>
  </si>
  <si>
    <t>SAMT Méd nuclé</t>
  </si>
  <si>
    <t>SAMT EF cardio-vasculaire</t>
  </si>
  <si>
    <t>SAMT EF pneumo</t>
  </si>
  <si>
    <t>SAMT EF duro</t>
  </si>
  <si>
    <t>SAMT Explo fonc</t>
  </si>
  <si>
    <t>SAMT Réadap et rééduc fonc</t>
  </si>
  <si>
    <t>Liens pour la navigation dans les onglets</t>
  </si>
  <si>
    <t>Nom de l'onglet</t>
  </si>
  <si>
    <t>Méthodologie</t>
  </si>
  <si>
    <t xml:space="preserve">Liste des établissements dont le retraitement comptable 2013 était remonté et validé par leur ARS à la date du 30 septembre 2014 </t>
  </si>
  <si>
    <t>SA LGG</t>
  </si>
  <si>
    <t>SA MT</t>
  </si>
  <si>
    <t>SA LM</t>
  </si>
  <si>
    <t>Blanchisserie</t>
  </si>
  <si>
    <t>Restauration</t>
  </si>
  <si>
    <t>Blocs opératoires</t>
  </si>
  <si>
    <t>Bloc gynéco-obstétrical</t>
  </si>
  <si>
    <t>Anesthésiologie</t>
  </si>
  <si>
    <t>Urgences médico-chirurgicales</t>
  </si>
  <si>
    <t>Laboratoire d'analyse médicales biologiques</t>
  </si>
  <si>
    <t>Laboratoire d'anatomo-pathologie</t>
  </si>
  <si>
    <t>imagerie</t>
  </si>
  <si>
    <t>Médecine nucléaire (in vivo)</t>
  </si>
  <si>
    <t>EF cardio-vasculaire</t>
  </si>
  <si>
    <t>EF pneumologique</t>
  </si>
  <si>
    <t>EF d'urodynamique</t>
  </si>
  <si>
    <t>Explorations fonctionnelles Autres</t>
  </si>
  <si>
    <t>Réadaptation et rééducation fonctionnelle polyvalente</t>
  </si>
  <si>
    <t>N° racine de la SA</t>
  </si>
  <si>
    <t>Explorations fonctionnelles</t>
  </si>
  <si>
    <t>Présentation et synthèse du référentiel</t>
  </si>
  <si>
    <t>Fiche de restitution par section d'analyse</t>
  </si>
  <si>
    <t>Explications des différentes méthodes appliquées pour calculer les coûts et les différentes données présentées</t>
  </si>
  <si>
    <t xml:space="preserve">Modalités de calcul des données </t>
  </si>
  <si>
    <t>"Catégorie détaillée d'établissements"</t>
  </si>
  <si>
    <t>Lecture des boîtes à moustaches (ou "box plot")</t>
  </si>
  <si>
    <t>Afin de supprimer les données risquant de "fausser" l'analyse, plusieurs étapes de nettoyage ont été appliquées sur les données de chaque SA :</t>
  </si>
  <si>
    <t>Pour les données concernant les ETPR des PNM, les établissements dont le coût moyen du Personnel non médical salarié (hors contrats aidés &amp; apprentis) n'est pas compris entre 20 000 et 100 000 euros ont été supprimés.</t>
  </si>
  <si>
    <t>Afin d'affiner les catégories utilisées dans le RTC 2013, les établissements ont été regroupés selon un croisement de 2 axes : 
- l'axe des catégories d'établissements utilisé traditionnellement (CHU, CH&gt;70M€, erc.)
- l'axe de leur domaine d'activité ("MCO", "HAD", "SSR", "PSY" si plus de 80% des charges nettes majorées de l'établissement sont consacrées respectivement au MCO, à l'HAD, au SSR, à la PSY ; et mixte sinon). NB - la catégorie EBNL a été subdivisée en deux groupes selon la taille des établissements (inférieur à 10M et supérieur à 10M de recettes AM).</t>
  </si>
  <si>
    <t>Dans le cas où une catégorie détaillée présente un nombre d'établissements enquêtés trop faible, elle est fusionnée avec la catégorie détaillée "mixte", la résultante étant une catégorie "Autre". Par exemple, pour les catégories "20M&lt;CH&lt;70M - PSY" et "20M&lt;CH&lt;70M - SSR" il n'y a que 2 établissements. Elles ont donc été fusionnées avec la catégorie "20M&lt;CH&lt;70M - mixte", en une dénomination "20M&lt;CH&lt;70M - autre".</t>
  </si>
  <si>
    <t>Généralement, le box plot d'un jeu de données présente le minimum (petit trait en bas du graphique) et le maximum (petit trait en haut du graphique) des valeurs obtenues. Ici, afin de rendre plus lisible les diagrammes des fiches, le minimum est remplacé par le premier décile et le maximum par le dernier décile. Le 1er quartile et le 3ème quartile sont aussi représentés, ainsi que les valeurs moyenne et médiale.On obtient alors le graphique suivant :</t>
  </si>
  <si>
    <t>80% des établissements (restant après la suppression des données aberrantes) ont un coût compris entre le 1er décile et le 9ème décile.</t>
  </si>
  <si>
    <t>50% des établissements (restant après la suppression des données aberrantes) ont un coût compris entre le 1er quartile et le 3ème quartile.</t>
  </si>
  <si>
    <t>Module de comparaison de vos données établissement avec les données nationales</t>
  </si>
  <si>
    <t>Région</t>
  </si>
  <si>
    <t>FINESS</t>
  </si>
  <si>
    <t>Liste des établissements dont le RTC 2013 était déposé et validé par l'ARS en date du 01/10/2014</t>
  </si>
  <si>
    <t xml:space="preserve">Afin de vous permettre de comparer vos données avec les données nationales, vous avez la possibilité de renseigner les colonnes et lignes "Données à comparer" avec vos propres valeurs. Pour ce faire, vous disposez de plusieurs options :
1. soit saisir les données directement dans les cellules
2. soit utiliser les liens externes pour qu'ils importent automatiquement les données du fichier RTC de votre établissement. Ceci est possible avec n’importe quelle version du RTC 2013  (établissement, contrôleur, lecteur, ...). </t>
  </si>
  <si>
    <t>La procédure pour la mise en œuvre de l'option 2 est la suivante (condition : présence de votre fichier RTC sur votre disque dur) :</t>
  </si>
  <si>
    <r>
      <t>- Sous version Excel 2010 :</t>
    </r>
    <r>
      <rPr>
        <sz val="11"/>
        <color theme="1"/>
        <rFont val="Arial"/>
        <family val="2"/>
      </rPr>
      <t xml:space="preserve"> Aller dans "données/modifier les liens/modifier la source" et sélectionner votre RTC 2013 dans l'explorateur qui s'affiche.</t>
    </r>
  </si>
  <si>
    <r>
      <t>- Sous version Excel 2007 :</t>
    </r>
    <r>
      <rPr>
        <sz val="11"/>
        <color theme="1"/>
        <rFont val="Arial"/>
        <family val="2"/>
      </rPr>
      <t xml:space="preserve"> Aller dans "données/modifier les liens d’accès", et dans "source" remplacer le fichier Exemple_RTC2013.xls par votre RTC 2013.</t>
    </r>
  </si>
  <si>
    <r>
      <t>- Sous version Excel 2003 :</t>
    </r>
    <r>
      <rPr>
        <sz val="11"/>
        <color theme="1"/>
        <rFont val="Arial"/>
        <family val="2"/>
      </rPr>
      <t xml:space="preserve"> Aller dans le menu "éditions/liaisons/modifier la source" et remplacer le fichier Exemple_RTC2013.xls par votre RTC 2013.</t>
    </r>
  </si>
  <si>
    <t>En cas de soucissur le fichier RTC lors de la manipulation, vous pouvez retélécharger le fichier original sur la plateforme ATIH.</t>
  </si>
  <si>
    <r>
      <rPr>
        <u/>
        <sz val="11"/>
        <color rgb="FFFF0000"/>
        <rFont val="Arial"/>
        <family val="2"/>
      </rPr>
      <t>Avertissement</t>
    </r>
    <r>
      <rPr>
        <sz val="11"/>
        <color rgb="FFFF0000"/>
        <rFont val="Arial"/>
        <family val="2"/>
      </rPr>
      <t xml:space="preserve"> : la totalité de la production par section n’est pas recueillie dans les données du RTC 2013, car seules des clés de répartitions sont saisies dans l’outil. 
Afin de recueillir l’exhaustivité de l’activité, les unités d’œuvre seront recueillies dans l’outil RTC de la campagne 2014.
De plus, les coûts de clés de répartition sont présentés sur une sélection de sections de la fonction auxiliaire, pour lesquelles nous disposons d’une unité de production homogène.</t>
    </r>
  </si>
  <si>
    <t>Synthèse : Coût de la clé de répartition par catégories d'établissements</t>
  </si>
  <si>
    <t>Clé de répartition de la SA</t>
  </si>
  <si>
    <t>Synthèse : Coût de la clé de répartition par catégorie d'établissements</t>
  </si>
  <si>
    <t>Clé de répartition de la SA :</t>
  </si>
  <si>
    <t>Tableau N° 1 : Coût de la clé de répartition par catégorie d'établissements</t>
  </si>
  <si>
    <t>Tableau N° 2 : Coût de la clé de répartition par catégorie détaillée d'établissements PUBLICS</t>
  </si>
  <si>
    <t>Tableau N° 3 : Coût de la clé de répartition par catégorie détaillée d'établissements PRIVÉS EX-DG</t>
  </si>
  <si>
    <t>Tableau N° 4 : Décomposition du coût de la clé de répartition par type de charges</t>
  </si>
  <si>
    <t>-       Suppression des établissements avec un nombre d’unités de la clé de répartition nul (ou inférieur à 2)</t>
  </si>
  <si>
    <t>-       Suppression des établissements avec des charges égales aux nombres d’unités de la clé de répartition</t>
  </si>
  <si>
    <r>
      <t xml:space="preserve">Tableau N° 1 : SALGG Blanchisserie </t>
    </r>
    <r>
      <rPr>
        <sz val="10"/>
        <color theme="3"/>
        <rFont val="Arial"/>
        <family val="2"/>
      </rPr>
      <t>(</t>
    </r>
    <r>
      <rPr>
        <i/>
        <sz val="10"/>
        <color theme="3"/>
        <rFont val="Arial"/>
        <family val="2"/>
      </rPr>
      <t>N° racine de la SA</t>
    </r>
    <r>
      <rPr>
        <b/>
        <sz val="10"/>
        <color theme="3"/>
        <rFont val="Arial"/>
        <family val="2"/>
      </rPr>
      <t xml:space="preserve"> : 931.4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 xml:space="preserve">Nb de kilo de linge)  </t>
    </r>
  </si>
  <si>
    <r>
      <t xml:space="preserve">Tableau N° 2 : SALGG Restauration </t>
    </r>
    <r>
      <rPr>
        <sz val="10"/>
        <color theme="3"/>
        <rFont val="Arial"/>
        <family val="2"/>
      </rPr>
      <t>(</t>
    </r>
    <r>
      <rPr>
        <i/>
        <sz val="10"/>
        <color theme="3"/>
        <rFont val="Arial"/>
        <family val="2"/>
      </rPr>
      <t>N° racine de la SA</t>
    </r>
    <r>
      <rPr>
        <b/>
        <sz val="10"/>
        <color theme="3"/>
        <rFont val="Arial"/>
        <family val="2"/>
      </rPr>
      <t xml:space="preserve"> : 931.3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 xml:space="preserve">Nb de repas servis)  </t>
    </r>
  </si>
  <si>
    <r>
      <t>Tableau N° 3 : SAMT Blocs opératoires</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932.4(sauf 932.43)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 xml:space="preserve">ICR de bloc)  </t>
    </r>
  </si>
  <si>
    <r>
      <t>Tableau N° 4 : SAMT Bloc gynéco-obstétrical</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932.43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 xml:space="preserve">ICR de bloc)  </t>
    </r>
  </si>
  <si>
    <r>
      <t>Tableau N° 5 : SAMT Anesthésiologie</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932.6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 xml:space="preserve">ICR d'anesthésie)  </t>
    </r>
  </si>
  <si>
    <r>
      <t>Tableau N° 6 : SAMT Urgences médico-chirurgicales</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932.1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 xml:space="preserve">Passages)  </t>
    </r>
  </si>
  <si>
    <r>
      <t>Tableau N° 7 : SAMT Laboratoire d'analyse médicales biologiques</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932.3 (sauf 932.32)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 xml:space="preserve">B et BHN)  </t>
    </r>
  </si>
  <si>
    <r>
      <t>Tableau N° 8 : SAMT Laboratoire d'anatomo-pathologie</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932.32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 xml:space="preserve">ICR et AHN d'anapath)  </t>
    </r>
  </si>
  <si>
    <r>
      <t>Tableau N° 9 : SAMT imagerie</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932.5 (sauf 932.53)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ICR d'imagerie)</t>
    </r>
  </si>
  <si>
    <r>
      <t>Tableau N° 10 : SAMT Médecine nucléaire (in vivo)</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932.53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ICR d'imagerie)</t>
    </r>
  </si>
  <si>
    <r>
      <t>Tableau N° 11 : SAMT EF cardio-vasculaire</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932.81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ICR d'EF)</t>
    </r>
  </si>
  <si>
    <r>
      <t>Tableau N° 12 : SAMT EF pneumologique</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932.82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ICR d'EF)</t>
    </r>
  </si>
  <si>
    <r>
      <t>Tableau N° 13 : SAMT EF d'urodynamique</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932.87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ICR d'EF)</t>
    </r>
  </si>
  <si>
    <r>
      <t>Tableau N° 14 : SAMT Explorations fonctionnelles Autres</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932.7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ICR d'EF)</t>
    </r>
  </si>
  <si>
    <r>
      <t>Tableau N° 15 : SAMT Réadaptation et rééducation fonctionnelle polyvalente</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932.7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AMK et équivalents AMK)</t>
    </r>
  </si>
  <si>
    <t>Tableau N° 5 : Coût moyen et nombre d'unités de la clé de répartition par ETPR de la SA</t>
  </si>
  <si>
    <t>Nb d'unités / ETPR de Personnel Médical</t>
  </si>
  <si>
    <t>Nb d'unités / ETPR de Personnel Non Médical</t>
  </si>
  <si>
    <t>Les coûts des clés de répartitions présentés sont calculés à partir des données du retraitement comptable 2013 et selon la même méthodologie.</t>
  </si>
  <si>
    <t>SALM : Stérilisation</t>
  </si>
  <si>
    <t>SALM : Génie biomédical</t>
  </si>
  <si>
    <t>SALM : Pharmacie</t>
  </si>
  <si>
    <t>SALM Pharmacie</t>
  </si>
  <si>
    <t>SALM Stérilisation</t>
  </si>
  <si>
    <t>SALM Génie bioméd</t>
  </si>
  <si>
    <r>
      <t>Tableau N° 16 : SALM Pharmacie</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936.1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 dép. méd. gérées par la pharma)</t>
    </r>
  </si>
  <si>
    <r>
      <t>Tableau N° 17 : SALM Stérilisation</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936.2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Nb de M3 stérilisé)</t>
    </r>
  </si>
  <si>
    <r>
      <t>Tableau N° 18 : SALM : Génie biomédical</t>
    </r>
    <r>
      <rPr>
        <b/>
        <sz val="10"/>
        <color theme="3"/>
        <rFont val="Arial"/>
        <family val="2"/>
      </rPr>
      <t xml:space="preserve"> </t>
    </r>
    <r>
      <rPr>
        <sz val="10"/>
        <color theme="3"/>
        <rFont val="Arial"/>
        <family val="2"/>
      </rPr>
      <t>(</t>
    </r>
    <r>
      <rPr>
        <i/>
        <sz val="10"/>
        <color theme="3"/>
        <rFont val="Arial"/>
        <family val="2"/>
      </rPr>
      <t>N° racine de la SA</t>
    </r>
    <r>
      <rPr>
        <b/>
        <sz val="10"/>
        <color theme="3"/>
        <rFont val="Arial"/>
        <family val="2"/>
      </rPr>
      <t xml:space="preserve"> : 936.4 </t>
    </r>
    <r>
      <rPr>
        <i/>
        <sz val="10"/>
        <color theme="3"/>
        <rFont val="Arial"/>
        <family val="2"/>
      </rPr>
      <t>–</t>
    </r>
    <r>
      <rPr>
        <b/>
        <sz val="10"/>
        <color theme="3"/>
        <rFont val="Arial"/>
        <family val="2"/>
      </rPr>
      <t xml:space="preserve"> </t>
    </r>
    <r>
      <rPr>
        <i/>
        <sz val="10"/>
        <color theme="3"/>
        <rFont val="Arial"/>
        <family val="2"/>
      </rPr>
      <t xml:space="preserve">Clé de répartition de la SA : </t>
    </r>
    <r>
      <rPr>
        <sz val="10"/>
        <color theme="3"/>
        <rFont val="Arial"/>
        <family val="2"/>
      </rPr>
      <t>Montant de l'actif brut immob)</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</si>
</sst>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0\ &quot;€&quot;"/>
    <numFmt numFmtId="165" formatCode="#,##0\ &quot;€&quot;"/>
    <numFmt numFmtId="166" formatCode="#,##0.000\ &quot;€&quot;"/>
  </numFmts>
  <fonts count="41" x14ac:knownFonts="1">
    <font>
      <sz val="11"/>
      <color theme="1"/>
      <name val="Calibri"/>
      <family val="2"/>
      <scheme val="minor"/>
    </font>
    <font>
      <sz val="11"/>
      <color theme="1"/>
      <name val="Calibri"/>
      <family val="2"/>
      <scheme val="minor"/>
    </font>
    <font>
      <b/>
      <sz val="10"/>
      <color rgb="FFFFFFFF"/>
      <name val="Arial"/>
      <family val="2"/>
    </font>
    <font>
      <b/>
      <sz val="10"/>
      <color rgb="FF000000"/>
      <name val="Arial"/>
      <family val="2"/>
    </font>
    <font>
      <sz val="10"/>
      <name val="MS Sans Serif"/>
      <family val="2"/>
    </font>
    <font>
      <sz val="11"/>
      <color theme="1"/>
      <name val="Arial"/>
      <family val="2"/>
    </font>
    <font>
      <b/>
      <sz val="12"/>
      <color theme="1"/>
      <name val="Arial"/>
      <family val="2"/>
    </font>
    <font>
      <sz val="11"/>
      <color theme="0"/>
      <name val="Arial"/>
      <family val="2"/>
    </font>
    <font>
      <sz val="10"/>
      <color theme="1"/>
      <name val="Arial"/>
      <family val="2"/>
    </font>
    <font>
      <sz val="11"/>
      <name val="Arial"/>
      <family val="2"/>
    </font>
    <font>
      <sz val="11"/>
      <name val="Calibri"/>
      <family val="2"/>
      <scheme val="minor"/>
    </font>
    <font>
      <sz val="11"/>
      <color rgb="FFFF0000"/>
      <name val="Arial"/>
      <family val="2"/>
    </font>
    <font>
      <b/>
      <sz val="11"/>
      <color theme="3"/>
      <name val="Arial"/>
      <family val="2"/>
    </font>
    <font>
      <sz val="11"/>
      <color theme="3"/>
      <name val="Arial"/>
      <family val="2"/>
    </font>
    <font>
      <sz val="10"/>
      <color theme="3"/>
      <name val="Arial"/>
      <family val="2"/>
    </font>
    <font>
      <i/>
      <sz val="10"/>
      <color theme="3"/>
      <name val="Arial"/>
      <family val="2"/>
    </font>
    <font>
      <b/>
      <sz val="10"/>
      <color theme="3"/>
      <name val="Arial"/>
      <family val="2"/>
    </font>
    <font>
      <b/>
      <i/>
      <sz val="10"/>
      <color theme="3"/>
      <name val="Arial"/>
      <family val="2"/>
    </font>
    <font>
      <b/>
      <sz val="20"/>
      <color theme="3"/>
      <name val="Arial"/>
      <family val="2"/>
    </font>
    <font>
      <i/>
      <sz val="8"/>
      <name val="Arial"/>
      <family val="2"/>
    </font>
    <font>
      <b/>
      <sz val="10"/>
      <name val="Arial"/>
      <family val="2"/>
    </font>
    <font>
      <sz val="10"/>
      <name val="Arial"/>
      <family val="2"/>
    </font>
    <font>
      <b/>
      <sz val="10"/>
      <color theme="0"/>
      <name val="Arial"/>
      <family val="2"/>
    </font>
    <font>
      <b/>
      <i/>
      <sz val="8"/>
      <name val="Arial"/>
      <family val="2"/>
    </font>
    <font>
      <u/>
      <sz val="11"/>
      <color theme="1"/>
      <name val="Arial"/>
      <family val="2"/>
    </font>
    <font>
      <b/>
      <sz val="8"/>
      <color theme="3"/>
      <name val="Arial"/>
      <family val="2"/>
    </font>
    <font>
      <i/>
      <sz val="8"/>
      <color rgb="FF1F497D"/>
      <name val="Arial"/>
      <family val="2"/>
    </font>
    <font>
      <sz val="10"/>
      <color rgb="FF1F497D"/>
      <name val="Arial"/>
      <family val="2"/>
    </font>
    <font>
      <i/>
      <sz val="9"/>
      <color rgb="FF1F497D"/>
      <name val="Arial"/>
      <family val="2"/>
    </font>
    <font>
      <sz val="9"/>
      <color indexed="81"/>
      <name val="Tahoma"/>
      <family val="2"/>
    </font>
    <font>
      <b/>
      <sz val="10"/>
      <color indexed="9"/>
      <name val="Arial"/>
      <family val="2"/>
    </font>
    <font>
      <u/>
      <sz val="11"/>
      <color theme="10"/>
      <name val="Calibri"/>
      <family val="2"/>
      <scheme val="minor"/>
    </font>
    <font>
      <b/>
      <sz val="10"/>
      <color rgb="FF1F497D"/>
      <name val="Arial"/>
      <family val="2"/>
    </font>
    <font>
      <b/>
      <sz val="12"/>
      <color rgb="FF1F497D"/>
      <name val="Arial"/>
      <family val="2"/>
    </font>
    <font>
      <sz val="11"/>
      <color rgb="FF1F497D"/>
      <name val="Calibri"/>
      <family val="2"/>
      <scheme val="minor"/>
    </font>
    <font>
      <b/>
      <sz val="20"/>
      <color rgb="FF1F497D"/>
      <name val="Arial"/>
      <family val="2"/>
    </font>
    <font>
      <sz val="10"/>
      <color theme="1"/>
      <name val="Times New Roman"/>
      <family val="1"/>
    </font>
    <font>
      <b/>
      <sz val="12"/>
      <color rgb="FF000000"/>
      <name val="Arial"/>
      <family val="2"/>
    </font>
    <font>
      <sz val="11"/>
      <color rgb="FF000000"/>
      <name val="Arial"/>
      <family val="2"/>
    </font>
    <font>
      <u/>
      <sz val="11"/>
      <color rgb="FF000000"/>
      <name val="Arial"/>
      <family val="2"/>
    </font>
    <font>
      <u/>
      <sz val="11"/>
      <color rgb="FFFF0000"/>
      <name val="Arial"/>
      <family val="2"/>
    </font>
  </fonts>
  <fills count="8">
    <fill>
      <patternFill patternType="none"/>
    </fill>
    <fill>
      <patternFill patternType="gray125"/>
    </fill>
    <fill>
      <patternFill patternType="solid">
        <fgColor rgb="FF968FAB"/>
        <bgColor indexed="64"/>
      </patternFill>
    </fill>
    <fill>
      <patternFill patternType="solid">
        <fgColor rgb="FF514B64"/>
        <bgColor indexed="64"/>
      </patternFill>
    </fill>
    <fill>
      <patternFill patternType="solid">
        <fgColor rgb="FFFFFFFF"/>
        <bgColor indexed="64"/>
      </patternFill>
    </fill>
    <fill>
      <patternFill patternType="solid">
        <fgColor theme="0" tint="-0.249977111117893"/>
        <bgColor indexed="64"/>
      </patternFill>
    </fill>
    <fill>
      <patternFill patternType="solid">
        <fgColor theme="0"/>
        <bgColor indexed="64"/>
      </patternFill>
    </fill>
    <fill>
      <patternFill patternType="solid">
        <fgColor rgb="FFF79646"/>
        <bgColor indexed="64"/>
      </patternFill>
    </fill>
  </fills>
  <borders count="9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dotted">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dotted">
        <color indexed="64"/>
      </right>
      <top/>
      <bottom/>
      <diagonal/>
    </border>
    <border>
      <left/>
      <right style="medium">
        <color indexed="64"/>
      </right>
      <top/>
      <bottom/>
      <diagonal/>
    </border>
    <border>
      <left style="medium">
        <color indexed="64"/>
      </left>
      <right style="dotted">
        <color indexed="64"/>
      </right>
      <top/>
      <bottom style="medium">
        <color indexed="64"/>
      </bottom>
      <diagonal/>
    </border>
    <border>
      <left style="medium">
        <color indexed="64"/>
      </left>
      <right style="dotted">
        <color indexed="64"/>
      </right>
      <top style="medium">
        <color indexed="64"/>
      </top>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dotted">
        <color indexed="64"/>
      </left>
      <right style="dotted">
        <color indexed="64"/>
      </right>
      <top/>
      <bottom/>
      <diagonal/>
    </border>
    <border>
      <left style="dotted">
        <color indexed="64"/>
      </left>
      <right style="medium">
        <color indexed="64"/>
      </right>
      <top/>
      <bottom/>
      <diagonal/>
    </border>
    <border>
      <left style="dotted">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dotted">
        <color indexed="64"/>
      </left>
      <right/>
      <top style="medium">
        <color indexed="64"/>
      </top>
      <bottom style="medium">
        <color indexed="64"/>
      </bottom>
      <diagonal/>
    </border>
    <border>
      <left style="dotted">
        <color indexed="64"/>
      </left>
      <right/>
      <top/>
      <bottom/>
      <diagonal/>
    </border>
    <border>
      <left style="dotted">
        <color indexed="64"/>
      </left>
      <right/>
      <top style="medium">
        <color indexed="64"/>
      </top>
      <bottom/>
      <diagonal/>
    </border>
    <border>
      <left style="dotted">
        <color indexed="64"/>
      </left>
      <right/>
      <top/>
      <bottom style="medium">
        <color indexed="64"/>
      </bottom>
      <diagonal/>
    </border>
    <border>
      <left style="thin">
        <color indexed="64"/>
      </left>
      <right style="dotted">
        <color indexed="64"/>
      </right>
      <top style="medium">
        <color indexed="64"/>
      </top>
      <bottom style="medium">
        <color indexed="64"/>
      </bottom>
      <diagonal/>
    </border>
    <border>
      <left style="thin">
        <color indexed="64"/>
      </left>
      <right style="dotted">
        <color indexed="64"/>
      </right>
      <top/>
      <bottom/>
      <diagonal/>
    </border>
    <border>
      <left style="thin">
        <color indexed="64"/>
      </left>
      <right style="dotted">
        <color indexed="64"/>
      </right>
      <top style="medium">
        <color indexed="64"/>
      </top>
      <bottom/>
      <diagonal/>
    </border>
    <border>
      <left style="thin">
        <color indexed="64"/>
      </left>
      <right style="dotted">
        <color indexed="64"/>
      </right>
      <top/>
      <bottom style="medium">
        <color indexed="64"/>
      </bottom>
      <diagonal/>
    </border>
    <border>
      <left/>
      <right style="thin">
        <color theme="3"/>
      </right>
      <top/>
      <bottom style="thin">
        <color theme="3"/>
      </bottom>
      <diagonal/>
    </border>
    <border>
      <left/>
      <right/>
      <top/>
      <bottom style="thin">
        <color theme="3"/>
      </bottom>
      <diagonal/>
    </border>
    <border>
      <left style="thin">
        <color theme="3"/>
      </left>
      <right/>
      <top/>
      <bottom style="thin">
        <color theme="3"/>
      </bottom>
      <diagonal/>
    </border>
    <border>
      <left/>
      <right style="thin">
        <color theme="3"/>
      </right>
      <top style="thin">
        <color theme="3"/>
      </top>
      <bottom/>
      <diagonal/>
    </border>
    <border>
      <left/>
      <right/>
      <top style="thin">
        <color theme="3"/>
      </top>
      <bottom/>
      <diagonal/>
    </border>
    <border>
      <left style="thin">
        <color theme="3"/>
      </left>
      <right/>
      <top style="thin">
        <color theme="3"/>
      </top>
      <bottom/>
      <diagonal/>
    </border>
    <border>
      <left style="dotted">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dotted">
        <color indexed="64"/>
      </right>
      <top style="medium">
        <color indexed="64"/>
      </top>
      <bottom style="medium">
        <color indexed="64"/>
      </bottom>
      <diagonal/>
    </border>
    <border>
      <left style="dotted">
        <color indexed="64"/>
      </left>
      <right style="hair">
        <color indexed="64"/>
      </right>
      <top/>
      <bottom/>
      <diagonal/>
    </border>
    <border>
      <left style="hair">
        <color indexed="64"/>
      </left>
      <right style="hair">
        <color indexed="64"/>
      </right>
      <top/>
      <bottom/>
      <diagonal/>
    </border>
    <border>
      <left style="hair">
        <color indexed="64"/>
      </left>
      <right style="dotted">
        <color indexed="64"/>
      </right>
      <top/>
      <bottom/>
      <diagonal/>
    </border>
    <border>
      <left style="dotted">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dotted">
        <color indexed="64"/>
      </right>
      <top style="medium">
        <color indexed="64"/>
      </top>
      <bottom/>
      <diagonal/>
    </border>
    <border>
      <left style="dotted">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dotted">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dotted">
        <color indexed="64"/>
      </right>
      <top/>
      <bottom/>
      <diagonal/>
    </border>
    <border>
      <left/>
      <right style="dotted">
        <color indexed="64"/>
      </right>
      <top style="medium">
        <color indexed="64"/>
      </top>
      <bottom/>
      <diagonal/>
    </border>
    <border>
      <left/>
      <right style="dotted">
        <color indexed="64"/>
      </right>
      <top/>
      <bottom style="medium">
        <color indexed="64"/>
      </bottom>
      <diagonal/>
    </border>
    <border>
      <left style="medium">
        <color indexed="64"/>
      </left>
      <right/>
      <top style="medium">
        <color indexed="64"/>
      </top>
      <bottom style="dott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bottom/>
      <diagonal/>
    </border>
    <border>
      <left style="dotted">
        <color indexed="64"/>
      </left>
      <right style="thin">
        <color indexed="64"/>
      </right>
      <top style="medium">
        <color indexed="64"/>
      </top>
      <bottom/>
      <diagonal/>
    </border>
    <border>
      <left style="dotted">
        <color indexed="64"/>
      </left>
      <right style="thin">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top style="medium">
        <color indexed="64"/>
      </top>
      <bottom style="thin">
        <color indexed="64"/>
      </bottom>
      <diagonal/>
    </border>
    <border>
      <left style="medium">
        <color indexed="64"/>
      </left>
      <right/>
      <top style="dotted">
        <color indexed="64"/>
      </top>
      <bottom style="medium">
        <color indexed="64"/>
      </bottom>
      <diagonal/>
    </border>
    <border>
      <left/>
      <right/>
      <top style="medium">
        <color indexed="64"/>
      </top>
      <bottom style="dotted">
        <color indexed="64"/>
      </bottom>
      <diagonal/>
    </border>
    <border>
      <left/>
      <right/>
      <top style="dotted">
        <color indexed="64"/>
      </top>
      <bottom style="medium">
        <color indexed="64"/>
      </bottom>
      <diagonal/>
    </border>
    <border>
      <left style="dotted">
        <color indexed="64"/>
      </left>
      <right style="medium">
        <color indexed="64"/>
      </right>
      <top style="medium">
        <color indexed="64"/>
      </top>
      <bottom style="thin">
        <color indexed="64"/>
      </bottom>
      <diagonal/>
    </border>
    <border>
      <left style="medium">
        <color indexed="64"/>
      </left>
      <right style="dotted">
        <color indexed="64"/>
      </right>
      <top style="medium">
        <color indexed="64"/>
      </top>
      <bottom style="thin">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dotted">
        <color indexed="64"/>
      </right>
      <top style="medium">
        <color indexed="64"/>
      </top>
      <bottom style="medium">
        <color indexed="64"/>
      </bottom>
      <diagonal/>
    </border>
    <border>
      <left style="hair">
        <color theme="3"/>
      </left>
      <right style="hair">
        <color theme="3"/>
      </right>
      <top style="thin">
        <color theme="3"/>
      </top>
      <bottom style="hair">
        <color theme="3"/>
      </bottom>
      <diagonal/>
    </border>
    <border>
      <left style="hair">
        <color theme="3"/>
      </left>
      <right/>
      <top style="thin">
        <color theme="3"/>
      </top>
      <bottom style="hair">
        <color theme="3"/>
      </bottom>
      <diagonal/>
    </border>
    <border>
      <left/>
      <right style="hair">
        <color theme="3"/>
      </right>
      <top style="thin">
        <color theme="3"/>
      </top>
      <bottom style="hair">
        <color theme="3"/>
      </bottom>
      <diagonal/>
    </border>
    <border>
      <left/>
      <right/>
      <top style="thin">
        <color theme="3"/>
      </top>
      <bottom style="hair">
        <color theme="3"/>
      </bottom>
      <diagonal/>
    </border>
    <border>
      <left style="thin">
        <color rgb="FF1F497D"/>
      </left>
      <right style="thin">
        <color indexed="64"/>
      </right>
      <top style="thin">
        <color rgb="FF1F497D"/>
      </top>
      <bottom style="thin">
        <color rgb="FF1F497D"/>
      </bottom>
      <diagonal/>
    </border>
    <border>
      <left style="thin">
        <color indexed="64"/>
      </left>
      <right style="thin">
        <color indexed="64"/>
      </right>
      <top style="thin">
        <color rgb="FF1F497D"/>
      </top>
      <bottom style="thin">
        <color rgb="FF1F497D"/>
      </bottom>
      <diagonal/>
    </border>
    <border>
      <left style="thin">
        <color indexed="64"/>
      </left>
      <right style="thin">
        <color rgb="FF1F497D"/>
      </right>
      <top style="thin">
        <color rgb="FF1F497D"/>
      </top>
      <bottom style="thin">
        <color rgb="FF1F497D"/>
      </bottom>
      <diagonal/>
    </border>
    <border>
      <left style="hair">
        <color rgb="FF1F497D"/>
      </left>
      <right style="hair">
        <color rgb="FF1F497D"/>
      </right>
      <top style="hair">
        <color rgb="FF1F497D"/>
      </top>
      <bottom style="hair">
        <color rgb="FF1F497D"/>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31" fillId="0" borderId="0" applyNumberFormat="0" applyFill="0" applyBorder="0" applyAlignment="0" applyProtection="0"/>
  </cellStyleXfs>
  <cellXfs count="411">
    <xf numFmtId="0" fontId="0" fillId="0" borderId="0" xfId="0"/>
    <xf numFmtId="0" fontId="3" fillId="2" borderId="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5" fillId="0" borderId="0" xfId="0" applyFont="1"/>
    <xf numFmtId="0" fontId="6" fillId="0" borderId="0" xfId="0" applyFont="1"/>
    <xf numFmtId="0" fontId="7" fillId="0" borderId="0" xfId="0" applyFont="1"/>
    <xf numFmtId="0" fontId="9" fillId="0" borderId="0" xfId="0" applyFont="1"/>
    <xf numFmtId="0" fontId="10" fillId="0" borderId="0" xfId="0" applyFont="1"/>
    <xf numFmtId="0" fontId="11" fillId="0" borderId="0" xfId="0" applyFont="1" applyAlignment="1">
      <alignment wrapText="1"/>
    </xf>
    <xf numFmtId="0" fontId="5" fillId="0" borderId="0" xfId="0" applyFont="1" applyAlignment="1">
      <alignment wrapText="1"/>
    </xf>
    <xf numFmtId="0" fontId="5" fillId="0" borderId="0" xfId="0" quotePrefix="1" applyFont="1" applyAlignment="1">
      <alignment horizontal="left" vertical="center" indent="5"/>
    </xf>
    <xf numFmtId="0" fontId="5" fillId="0" borderId="0" xfId="0" quotePrefix="1" applyFont="1" applyAlignment="1">
      <alignment horizontal="left" vertical="center" wrapText="1" indent="5"/>
    </xf>
    <xf numFmtId="0" fontId="9" fillId="6" borderId="0" xfId="0" applyFont="1" applyFill="1"/>
    <xf numFmtId="43" fontId="9" fillId="6" borderId="0" xfId="1" applyFont="1" applyFill="1"/>
    <xf numFmtId="43" fontId="9" fillId="6" borderId="0" xfId="0" applyNumberFormat="1" applyFont="1" applyFill="1"/>
    <xf numFmtId="0" fontId="19" fillId="6" borderId="0" xfId="0" applyFont="1" applyFill="1" applyProtection="1"/>
    <xf numFmtId="0" fontId="9" fillId="6" borderId="0" xfId="0" applyFont="1" applyFill="1" applyProtection="1"/>
    <xf numFmtId="0" fontId="12" fillId="6" borderId="0" xfId="0" applyFont="1" applyFill="1" applyAlignment="1" applyProtection="1">
      <alignment vertical="center"/>
    </xf>
    <xf numFmtId="0" fontId="22" fillId="3" borderId="1" xfId="0" applyFont="1" applyFill="1" applyBorder="1" applyAlignment="1" applyProtection="1">
      <alignment horizontal="center" vertical="center" wrapText="1"/>
    </xf>
    <xf numFmtId="0" fontId="20" fillId="2" borderId="4" xfId="0" applyFont="1" applyFill="1" applyBorder="1" applyAlignment="1" applyProtection="1">
      <alignment horizontal="center" vertical="center" wrapText="1"/>
    </xf>
    <xf numFmtId="0" fontId="20" fillId="2" borderId="7" xfId="0" applyFont="1" applyFill="1" applyBorder="1" applyAlignment="1" applyProtection="1">
      <alignment horizontal="center" vertical="center" wrapText="1"/>
    </xf>
    <xf numFmtId="0" fontId="20" fillId="2" borderId="13" xfId="0" applyFont="1" applyFill="1" applyBorder="1" applyAlignment="1" applyProtection="1">
      <alignment horizontal="center" vertical="center" wrapText="1"/>
    </xf>
    <xf numFmtId="0" fontId="20" fillId="2" borderId="14" xfId="0" applyFont="1" applyFill="1" applyBorder="1" applyAlignment="1" applyProtection="1">
      <alignment horizontal="center" vertical="center" wrapText="1"/>
    </xf>
    <xf numFmtId="0" fontId="16" fillId="4" borderId="8" xfId="0" applyFont="1" applyFill="1" applyBorder="1" applyAlignment="1" applyProtection="1">
      <alignment vertical="center"/>
    </xf>
    <xf numFmtId="3" fontId="16" fillId="4" borderId="10" xfId="0" applyNumberFormat="1" applyFont="1" applyFill="1" applyBorder="1" applyAlignment="1" applyProtection="1">
      <alignment horizontal="right" vertical="center"/>
    </xf>
    <xf numFmtId="3" fontId="16" fillId="5" borderId="10" xfId="0" applyNumberFormat="1" applyFont="1" applyFill="1" applyBorder="1" applyAlignment="1" applyProtection="1">
      <alignment horizontal="right" vertical="center"/>
    </xf>
    <xf numFmtId="3" fontId="16" fillId="4" borderId="9" xfId="0" applyNumberFormat="1" applyFont="1" applyFill="1" applyBorder="1" applyAlignment="1" applyProtection="1">
      <alignment horizontal="right" vertical="center"/>
    </xf>
    <xf numFmtId="3" fontId="16" fillId="4" borderId="15" xfId="0" applyNumberFormat="1" applyFont="1" applyFill="1" applyBorder="1" applyAlignment="1" applyProtection="1">
      <alignment horizontal="right" vertical="center"/>
    </xf>
    <xf numFmtId="3" fontId="16" fillId="4" borderId="16" xfId="0" applyNumberFormat="1" applyFont="1" applyFill="1" applyBorder="1" applyAlignment="1" applyProtection="1">
      <alignment horizontal="right" vertical="center"/>
    </xf>
    <xf numFmtId="0" fontId="16" fillId="4" borderId="8" xfId="0" applyFont="1" applyFill="1" applyBorder="1" applyAlignment="1" applyProtection="1">
      <alignment horizontal="left" vertical="center"/>
    </xf>
    <xf numFmtId="164" fontId="16" fillId="4" borderId="10" xfId="0" applyNumberFormat="1" applyFont="1" applyFill="1" applyBorder="1" applyAlignment="1" applyProtection="1">
      <alignment horizontal="right" vertical="center"/>
    </xf>
    <xf numFmtId="164" fontId="16" fillId="4" borderId="9" xfId="0" applyNumberFormat="1" applyFont="1" applyFill="1" applyBorder="1" applyAlignment="1" applyProtection="1">
      <alignment horizontal="right" vertical="center"/>
    </xf>
    <xf numFmtId="164" fontId="16" fillId="4" borderId="15" xfId="0" applyNumberFormat="1" applyFont="1" applyFill="1" applyBorder="1" applyAlignment="1" applyProtection="1">
      <alignment horizontal="right" vertical="center"/>
    </xf>
    <xf numFmtId="164" fontId="16" fillId="4" borderId="16" xfId="0" applyNumberFormat="1" applyFont="1" applyFill="1" applyBorder="1" applyAlignment="1" applyProtection="1">
      <alignment horizontal="right" vertical="center"/>
    </xf>
    <xf numFmtId="4" fontId="16" fillId="5" borderId="10" xfId="0" applyNumberFormat="1" applyFont="1" applyFill="1" applyBorder="1" applyAlignment="1" applyProtection="1">
      <alignment horizontal="right" vertical="center"/>
    </xf>
    <xf numFmtId="0" fontId="14" fillId="4" borderId="5" xfId="0" applyFont="1" applyFill="1" applyBorder="1" applyAlignment="1" applyProtection="1">
      <alignment horizontal="right" vertical="center"/>
    </xf>
    <xf numFmtId="164" fontId="14" fillId="4" borderId="2" xfId="0" applyNumberFormat="1" applyFont="1" applyFill="1" applyBorder="1" applyAlignment="1" applyProtection="1">
      <alignment horizontal="right" vertical="center"/>
    </xf>
    <xf numFmtId="4" fontId="14" fillId="5" borderId="2" xfId="0" applyNumberFormat="1" applyFont="1" applyFill="1" applyBorder="1" applyAlignment="1" applyProtection="1">
      <alignment horizontal="right" vertical="center"/>
    </xf>
    <xf numFmtId="164" fontId="14" fillId="4" borderId="12" xfId="0" applyNumberFormat="1" applyFont="1" applyFill="1" applyBorder="1" applyAlignment="1" applyProtection="1">
      <alignment horizontal="right" vertical="center"/>
    </xf>
    <xf numFmtId="164" fontId="14" fillId="4" borderId="17" xfId="0" applyNumberFormat="1" applyFont="1" applyFill="1" applyBorder="1" applyAlignment="1" applyProtection="1">
      <alignment horizontal="right" vertical="center"/>
    </xf>
    <xf numFmtId="164" fontId="14" fillId="4" borderId="18" xfId="0" applyNumberFormat="1" applyFont="1" applyFill="1" applyBorder="1" applyAlignment="1" applyProtection="1">
      <alignment horizontal="right" vertical="center"/>
    </xf>
    <xf numFmtId="0" fontId="14" fillId="4" borderId="8" xfId="0" applyFont="1" applyFill="1" applyBorder="1" applyAlignment="1" applyProtection="1">
      <alignment horizontal="right" vertical="center"/>
    </xf>
    <xf numFmtId="164" fontId="14" fillId="4" borderId="10" xfId="0" applyNumberFormat="1" applyFont="1" applyFill="1" applyBorder="1" applyAlignment="1" applyProtection="1">
      <alignment horizontal="right" vertical="center"/>
    </xf>
    <xf numFmtId="4" fontId="14" fillId="5" borderId="10" xfId="0" applyNumberFormat="1" applyFont="1" applyFill="1" applyBorder="1" applyAlignment="1" applyProtection="1">
      <alignment horizontal="right" vertical="center"/>
    </xf>
    <xf numFmtId="164" fontId="14" fillId="4" borderId="9" xfId="0" applyNumberFormat="1" applyFont="1" applyFill="1" applyBorder="1" applyAlignment="1" applyProtection="1">
      <alignment horizontal="right" vertical="center"/>
    </xf>
    <xf numFmtId="164" fontId="14" fillId="4" borderId="15" xfId="0" applyNumberFormat="1" applyFont="1" applyFill="1" applyBorder="1" applyAlignment="1" applyProtection="1">
      <alignment horizontal="right" vertical="center"/>
    </xf>
    <xf numFmtId="164" fontId="14" fillId="4" borderId="16" xfId="0" applyNumberFormat="1" applyFont="1" applyFill="1" applyBorder="1" applyAlignment="1" applyProtection="1">
      <alignment horizontal="right" vertical="center"/>
    </xf>
    <xf numFmtId="0" fontId="14" fillId="4" borderId="6" xfId="0" applyFont="1" applyFill="1" applyBorder="1" applyAlignment="1" applyProtection="1">
      <alignment horizontal="right" vertical="center"/>
    </xf>
    <xf numFmtId="164" fontId="14" fillId="4" borderId="3" xfId="0" applyNumberFormat="1" applyFont="1" applyFill="1" applyBorder="1" applyAlignment="1" applyProtection="1">
      <alignment horizontal="right" vertical="center"/>
    </xf>
    <xf numFmtId="4" fontId="14" fillId="5" borderId="3" xfId="0" applyNumberFormat="1" applyFont="1" applyFill="1" applyBorder="1" applyAlignment="1" applyProtection="1">
      <alignment horizontal="right" vertical="center"/>
    </xf>
    <xf numFmtId="164" fontId="14" fillId="4" borderId="11" xfId="0" applyNumberFormat="1" applyFont="1" applyFill="1" applyBorder="1" applyAlignment="1" applyProtection="1">
      <alignment horizontal="right" vertical="center"/>
    </xf>
    <xf numFmtId="164" fontId="14" fillId="4" borderId="19" xfId="0" applyNumberFormat="1" applyFont="1" applyFill="1" applyBorder="1" applyAlignment="1" applyProtection="1">
      <alignment horizontal="right" vertical="center"/>
    </xf>
    <xf numFmtId="164" fontId="14" fillId="4" borderId="20" xfId="0" applyNumberFormat="1" applyFont="1" applyFill="1" applyBorder="1" applyAlignment="1" applyProtection="1">
      <alignment horizontal="right" vertical="center"/>
    </xf>
    <xf numFmtId="0" fontId="2" fillId="3" borderId="1"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wrapText="1"/>
    </xf>
    <xf numFmtId="3" fontId="16" fillId="4" borderId="8" xfId="0" applyNumberFormat="1" applyFont="1" applyFill="1" applyBorder="1" applyAlignment="1" applyProtection="1">
      <alignment horizontal="right" vertical="center"/>
    </xf>
    <xf numFmtId="3" fontId="16" fillId="5" borderId="8" xfId="0" applyNumberFormat="1" applyFont="1" applyFill="1" applyBorder="1" applyAlignment="1" applyProtection="1">
      <alignment horizontal="right" vertical="center"/>
    </xf>
    <xf numFmtId="164" fontId="16" fillId="4" borderId="8" xfId="0" applyNumberFormat="1" applyFont="1" applyFill="1" applyBorder="1" applyAlignment="1" applyProtection="1">
      <alignment horizontal="right" vertical="center"/>
    </xf>
    <xf numFmtId="164" fontId="16" fillId="5" borderId="8" xfId="0" applyNumberFormat="1" applyFont="1" applyFill="1" applyBorder="1" applyAlignment="1" applyProtection="1">
      <alignment horizontal="right" vertical="center"/>
    </xf>
    <xf numFmtId="164" fontId="14" fillId="4" borderId="5" xfId="0" applyNumberFormat="1" applyFont="1" applyFill="1" applyBorder="1" applyAlignment="1" applyProtection="1">
      <alignment horizontal="right" vertical="center"/>
    </xf>
    <xf numFmtId="164" fontId="14" fillId="5" borderId="5" xfId="0" applyNumberFormat="1" applyFont="1" applyFill="1" applyBorder="1" applyAlignment="1" applyProtection="1">
      <alignment horizontal="right" vertical="center"/>
    </xf>
    <xf numFmtId="164" fontId="14" fillId="4" borderId="8" xfId="0" applyNumberFormat="1" applyFont="1" applyFill="1" applyBorder="1" applyAlignment="1" applyProtection="1">
      <alignment horizontal="right" vertical="center"/>
    </xf>
    <xf numFmtId="164" fontId="14" fillId="5" borderId="8" xfId="0" applyNumberFormat="1" applyFont="1" applyFill="1" applyBorder="1" applyAlignment="1" applyProtection="1">
      <alignment horizontal="right" vertical="center"/>
    </xf>
    <xf numFmtId="164" fontId="14" fillId="4" borderId="6" xfId="0" applyNumberFormat="1" applyFont="1" applyFill="1" applyBorder="1" applyAlignment="1" applyProtection="1">
      <alignment horizontal="right" vertical="center"/>
    </xf>
    <xf numFmtId="164" fontId="14" fillId="5" borderId="6" xfId="0" applyNumberFormat="1" applyFont="1" applyFill="1" applyBorder="1" applyAlignment="1" applyProtection="1">
      <alignment horizontal="right" vertical="center"/>
    </xf>
    <xf numFmtId="0" fontId="3" fillId="2" borderId="21" xfId="0" applyFont="1" applyFill="1" applyBorder="1" applyAlignment="1" applyProtection="1">
      <alignment horizontal="center" vertical="center" wrapText="1"/>
    </xf>
    <xf numFmtId="164" fontId="16" fillId="4" borderId="9" xfId="1" applyNumberFormat="1" applyFont="1" applyFill="1" applyBorder="1" applyAlignment="1" applyProtection="1">
      <alignment horizontal="right" vertical="center"/>
    </xf>
    <xf numFmtId="164" fontId="16" fillId="4" borderId="15" xfId="1" applyNumberFormat="1" applyFont="1" applyFill="1" applyBorder="1" applyAlignment="1" applyProtection="1">
      <alignment horizontal="right" vertical="center"/>
    </xf>
    <xf numFmtId="164" fontId="16" fillId="4" borderId="22" xfId="1" applyNumberFormat="1" applyFont="1" applyFill="1" applyBorder="1" applyAlignment="1" applyProtection="1">
      <alignment horizontal="right" vertical="center"/>
    </xf>
    <xf numFmtId="164" fontId="16" fillId="4" borderId="8" xfId="1" applyNumberFormat="1" applyFont="1" applyFill="1" applyBorder="1" applyAlignment="1" applyProtection="1">
      <alignment horizontal="right" vertical="center"/>
    </xf>
    <xf numFmtId="10" fontId="16" fillId="4" borderId="9" xfId="2" applyNumberFormat="1" applyFont="1" applyFill="1" applyBorder="1" applyAlignment="1" applyProtection="1">
      <alignment horizontal="right" vertical="center"/>
    </xf>
    <xf numFmtId="10" fontId="16" fillId="4" borderId="15" xfId="2" applyNumberFormat="1" applyFont="1" applyFill="1" applyBorder="1" applyAlignment="1" applyProtection="1">
      <alignment horizontal="right" vertical="center"/>
    </xf>
    <xf numFmtId="10" fontId="16" fillId="4" borderId="22" xfId="2" applyNumberFormat="1" applyFont="1" applyFill="1" applyBorder="1" applyAlignment="1" applyProtection="1">
      <alignment horizontal="right" vertical="center"/>
    </xf>
    <xf numFmtId="10" fontId="16" fillId="4" borderId="8" xfId="2" applyNumberFormat="1" applyFont="1" applyFill="1" applyBorder="1" applyAlignment="1" applyProtection="1">
      <alignment horizontal="right" vertical="center"/>
    </xf>
    <xf numFmtId="164" fontId="16" fillId="4" borderId="22" xfId="0" applyNumberFormat="1" applyFont="1" applyFill="1" applyBorder="1" applyAlignment="1" applyProtection="1">
      <alignment horizontal="right" vertical="center"/>
    </xf>
    <xf numFmtId="164" fontId="14" fillId="4" borderId="23" xfId="0" applyNumberFormat="1" applyFont="1" applyFill="1" applyBorder="1" applyAlignment="1" applyProtection="1">
      <alignment horizontal="right" vertical="center"/>
    </xf>
    <xf numFmtId="164" fontId="14" fillId="4" borderId="22" xfId="0" applyNumberFormat="1" applyFont="1" applyFill="1" applyBorder="1" applyAlignment="1" applyProtection="1">
      <alignment horizontal="right" vertical="center"/>
    </xf>
    <xf numFmtId="164" fontId="14" fillId="4" borderId="24" xfId="0" applyNumberFormat="1" applyFont="1" applyFill="1" applyBorder="1" applyAlignment="1" applyProtection="1">
      <alignment horizontal="right" vertical="center"/>
    </xf>
    <xf numFmtId="0" fontId="21" fillId="6" borderId="0" xfId="0" applyFont="1" applyFill="1" applyBorder="1" applyAlignment="1" applyProtection="1">
      <alignment horizontal="right" vertical="center"/>
    </xf>
    <xf numFmtId="4" fontId="21" fillId="6" borderId="0" xfId="0" applyNumberFormat="1" applyFont="1" applyFill="1" applyBorder="1" applyAlignment="1" applyProtection="1">
      <alignment horizontal="right" vertical="center"/>
    </xf>
    <xf numFmtId="0" fontId="16" fillId="4" borderId="1" xfId="0" applyFont="1" applyFill="1" applyBorder="1" applyAlignment="1" applyProtection="1">
      <alignment vertical="center"/>
    </xf>
    <xf numFmtId="3" fontId="16" fillId="5" borderId="15" xfId="0" applyNumberFormat="1" applyFont="1" applyFill="1" applyBorder="1" applyAlignment="1" applyProtection="1">
      <alignment horizontal="right" vertical="center"/>
    </xf>
    <xf numFmtId="3" fontId="16" fillId="5" borderId="22" xfId="0" applyNumberFormat="1" applyFont="1" applyFill="1" applyBorder="1" applyAlignment="1" applyProtection="1">
      <alignment horizontal="right" vertical="center"/>
    </xf>
    <xf numFmtId="3" fontId="16" fillId="5" borderId="26" xfId="0" applyNumberFormat="1" applyFont="1" applyFill="1" applyBorder="1" applyAlignment="1" applyProtection="1">
      <alignment horizontal="right" vertical="center"/>
    </xf>
    <xf numFmtId="3" fontId="16" fillId="5" borderId="16" xfId="0" applyNumberFormat="1" applyFont="1" applyFill="1" applyBorder="1" applyAlignment="1" applyProtection="1">
      <alignment horizontal="right" vertical="center"/>
    </xf>
    <xf numFmtId="165" fontId="16" fillId="4" borderId="9" xfId="0" applyNumberFormat="1" applyFont="1" applyFill="1" applyBorder="1" applyAlignment="1" applyProtection="1">
      <alignment horizontal="right" vertical="center"/>
    </xf>
    <xf numFmtId="165" fontId="16" fillId="4" borderId="15" xfId="0" applyNumberFormat="1" applyFont="1" applyFill="1" applyBorder="1" applyAlignment="1" applyProtection="1">
      <alignment horizontal="right" vertical="center"/>
    </xf>
    <xf numFmtId="165" fontId="16" fillId="4" borderId="22" xfId="0" applyNumberFormat="1" applyFont="1" applyFill="1" applyBorder="1" applyAlignment="1" applyProtection="1">
      <alignment horizontal="right" vertical="center"/>
    </xf>
    <xf numFmtId="3" fontId="16" fillId="4" borderId="26" xfId="0" applyNumberFormat="1" applyFont="1" applyFill="1" applyBorder="1" applyAlignment="1" applyProtection="1">
      <alignment horizontal="right" vertical="center"/>
    </xf>
    <xf numFmtId="165" fontId="14" fillId="4" borderId="12" xfId="0" applyNumberFormat="1" applyFont="1" applyFill="1" applyBorder="1" applyAlignment="1" applyProtection="1">
      <alignment horizontal="right" vertical="center"/>
    </xf>
    <xf numFmtId="165" fontId="14" fillId="4" borderId="17" xfId="0" applyNumberFormat="1" applyFont="1" applyFill="1" applyBorder="1" applyAlignment="1" applyProtection="1">
      <alignment horizontal="right" vertical="center"/>
    </xf>
    <xf numFmtId="165" fontId="14" fillId="4" borderId="23" xfId="0" applyNumberFormat="1" applyFont="1" applyFill="1" applyBorder="1" applyAlignment="1" applyProtection="1">
      <alignment horizontal="right" vertical="center"/>
    </xf>
    <xf numFmtId="3" fontId="14" fillId="4" borderId="27" xfId="0" applyNumberFormat="1" applyFont="1" applyFill="1" applyBorder="1" applyAlignment="1" applyProtection="1">
      <alignment horizontal="right" vertical="center"/>
    </xf>
    <xf numFmtId="3" fontId="14" fillId="4" borderId="18" xfId="0" applyNumberFormat="1" applyFont="1" applyFill="1" applyBorder="1" applyAlignment="1" applyProtection="1">
      <alignment horizontal="right" vertical="center"/>
    </xf>
    <xf numFmtId="165" fontId="14" fillId="4" borderId="9" xfId="0" applyNumberFormat="1" applyFont="1" applyFill="1" applyBorder="1" applyAlignment="1" applyProtection="1">
      <alignment horizontal="right" vertical="center"/>
    </xf>
    <xf numFmtId="165" fontId="14" fillId="4" borderId="15" xfId="0" applyNumberFormat="1" applyFont="1" applyFill="1" applyBorder="1" applyAlignment="1" applyProtection="1">
      <alignment horizontal="right" vertical="center"/>
    </xf>
    <xf numFmtId="165" fontId="14" fillId="4" borderId="22" xfId="0" applyNumberFormat="1" applyFont="1" applyFill="1" applyBorder="1" applyAlignment="1" applyProtection="1">
      <alignment horizontal="right" vertical="center"/>
    </xf>
    <xf numFmtId="3" fontId="14" fillId="4" borderId="26" xfId="0" applyNumberFormat="1" applyFont="1" applyFill="1" applyBorder="1" applyAlignment="1" applyProtection="1">
      <alignment horizontal="right" vertical="center"/>
    </xf>
    <xf numFmtId="3" fontId="14" fillId="4" borderId="16" xfId="0" applyNumberFormat="1" applyFont="1" applyFill="1" applyBorder="1" applyAlignment="1" applyProtection="1">
      <alignment horizontal="right" vertical="center"/>
    </xf>
    <xf numFmtId="165" fontId="14" fillId="4" borderId="11" xfId="0" applyNumberFormat="1" applyFont="1" applyFill="1" applyBorder="1" applyAlignment="1" applyProtection="1">
      <alignment horizontal="right" vertical="center"/>
    </xf>
    <xf numFmtId="165" fontId="14" fillId="4" borderId="19" xfId="0" applyNumberFormat="1" applyFont="1" applyFill="1" applyBorder="1" applyAlignment="1" applyProtection="1">
      <alignment horizontal="right" vertical="center"/>
    </xf>
    <xf numFmtId="165" fontId="14" fillId="4" borderId="24" xfId="0" applyNumberFormat="1" applyFont="1" applyFill="1" applyBorder="1" applyAlignment="1" applyProtection="1">
      <alignment horizontal="right" vertical="center"/>
    </xf>
    <xf numFmtId="3" fontId="14" fillId="4" borderId="28" xfId="0" applyNumberFormat="1" applyFont="1" applyFill="1" applyBorder="1" applyAlignment="1" applyProtection="1">
      <alignment horizontal="right" vertical="center"/>
    </xf>
    <xf numFmtId="3" fontId="14" fillId="4" borderId="20" xfId="0" applyNumberFormat="1" applyFont="1" applyFill="1" applyBorder="1" applyAlignment="1" applyProtection="1">
      <alignment horizontal="right" vertical="center"/>
    </xf>
    <xf numFmtId="0" fontId="4" fillId="0" borderId="0" xfId="3" applyAlignment="1" applyProtection="1">
      <alignment horizontal="center" vertical="center" wrapText="1"/>
    </xf>
    <xf numFmtId="3" fontId="17" fillId="4" borderId="38" xfId="0" applyNumberFormat="1" applyFont="1" applyFill="1" applyBorder="1" applyAlignment="1" applyProtection="1">
      <alignment horizontal="right" vertical="center"/>
    </xf>
    <xf numFmtId="3" fontId="17" fillId="4" borderId="39" xfId="0" applyNumberFormat="1" applyFont="1" applyFill="1" applyBorder="1" applyAlignment="1" applyProtection="1">
      <alignment horizontal="right" vertical="center"/>
    </xf>
    <xf numFmtId="3" fontId="17" fillId="4" borderId="40" xfId="0" applyNumberFormat="1" applyFont="1" applyFill="1" applyBorder="1" applyAlignment="1" applyProtection="1">
      <alignment horizontal="right" vertical="center"/>
    </xf>
    <xf numFmtId="164" fontId="17" fillId="4" borderId="38" xfId="0" applyNumberFormat="1" applyFont="1" applyFill="1" applyBorder="1" applyAlignment="1" applyProtection="1">
      <alignment horizontal="right" vertical="center"/>
    </xf>
    <xf numFmtId="164" fontId="17" fillId="4" borderId="39" xfId="0" applyNumberFormat="1" applyFont="1" applyFill="1" applyBorder="1" applyAlignment="1" applyProtection="1">
      <alignment horizontal="right" vertical="center"/>
    </xf>
    <xf numFmtId="164" fontId="17" fillId="4" borderId="40" xfId="0" applyNumberFormat="1" applyFont="1" applyFill="1" applyBorder="1" applyAlignment="1" applyProtection="1">
      <alignment horizontal="right" vertical="center"/>
    </xf>
    <xf numFmtId="164" fontId="15" fillId="4" borderId="41" xfId="0" applyNumberFormat="1" applyFont="1" applyFill="1" applyBorder="1" applyAlignment="1" applyProtection="1">
      <alignment horizontal="right" vertical="center"/>
    </xf>
    <xf numFmtId="164" fontId="15" fillId="4" borderId="42" xfId="0" applyNumberFormat="1" applyFont="1" applyFill="1" applyBorder="1" applyAlignment="1" applyProtection="1">
      <alignment horizontal="right" vertical="center"/>
    </xf>
    <xf numFmtId="164" fontId="15" fillId="4" borderId="43" xfId="0" applyNumberFormat="1" applyFont="1" applyFill="1" applyBorder="1" applyAlignment="1" applyProtection="1">
      <alignment horizontal="right" vertical="center"/>
    </xf>
    <xf numFmtId="164" fontId="15" fillId="4" borderId="38" xfId="0" applyNumberFormat="1" applyFont="1" applyFill="1" applyBorder="1" applyAlignment="1" applyProtection="1">
      <alignment horizontal="right" vertical="center"/>
    </xf>
    <xf numFmtId="164" fontId="15" fillId="4" borderId="39" xfId="0" applyNumberFormat="1" applyFont="1" applyFill="1" applyBorder="1" applyAlignment="1" applyProtection="1">
      <alignment horizontal="right" vertical="center"/>
    </xf>
    <xf numFmtId="164" fontId="15" fillId="4" borderId="40" xfId="0" applyNumberFormat="1" applyFont="1" applyFill="1" applyBorder="1" applyAlignment="1" applyProtection="1">
      <alignment horizontal="right" vertical="center"/>
    </xf>
    <xf numFmtId="164" fontId="15" fillId="4" borderId="44" xfId="0" applyNumberFormat="1" applyFont="1" applyFill="1" applyBorder="1" applyAlignment="1" applyProtection="1">
      <alignment horizontal="right" vertical="center"/>
    </xf>
    <xf numFmtId="164" fontId="15" fillId="4" borderId="45" xfId="0" applyNumberFormat="1" applyFont="1" applyFill="1" applyBorder="1" applyAlignment="1" applyProtection="1">
      <alignment horizontal="right" vertical="center"/>
    </xf>
    <xf numFmtId="164" fontId="15" fillId="4" borderId="46" xfId="0" applyNumberFormat="1" applyFont="1" applyFill="1" applyBorder="1" applyAlignment="1" applyProtection="1">
      <alignment horizontal="right" vertical="center"/>
    </xf>
    <xf numFmtId="0" fontId="23" fillId="2" borderId="36" xfId="0" applyFont="1" applyFill="1" applyBorder="1" applyAlignment="1" applyProtection="1">
      <alignment horizontal="center" vertical="center" wrapText="1"/>
    </xf>
    <xf numFmtId="164" fontId="16" fillId="5" borderId="10" xfId="0" applyNumberFormat="1" applyFont="1" applyFill="1" applyBorder="1" applyAlignment="1" applyProtection="1">
      <alignment horizontal="right" vertical="center"/>
    </xf>
    <xf numFmtId="164" fontId="14" fillId="5" borderId="2" xfId="0" applyNumberFormat="1" applyFont="1" applyFill="1" applyBorder="1" applyAlignment="1" applyProtection="1">
      <alignment horizontal="right" vertical="center"/>
    </xf>
    <xf numFmtId="164" fontId="14" fillId="5" borderId="10" xfId="0" applyNumberFormat="1" applyFont="1" applyFill="1" applyBorder="1" applyAlignment="1" applyProtection="1">
      <alignment horizontal="right" vertical="center"/>
    </xf>
    <xf numFmtId="164" fontId="14" fillId="5" borderId="3" xfId="0" applyNumberFormat="1" applyFont="1" applyFill="1" applyBorder="1" applyAlignment="1" applyProtection="1">
      <alignment horizontal="right" vertical="center"/>
    </xf>
    <xf numFmtId="3" fontId="16" fillId="4" borderId="52" xfId="0" applyNumberFormat="1" applyFont="1" applyFill="1" applyBorder="1" applyAlignment="1" applyProtection="1">
      <alignment horizontal="right" vertical="center"/>
    </xf>
    <xf numFmtId="164" fontId="16" fillId="4" borderId="52" xfId="0" applyNumberFormat="1" applyFont="1" applyFill="1" applyBorder="1" applyAlignment="1" applyProtection="1">
      <alignment horizontal="right" vertical="center"/>
    </xf>
    <xf numFmtId="164" fontId="14" fillId="4" borderId="53" xfId="0" applyNumberFormat="1" applyFont="1" applyFill="1" applyBorder="1" applyAlignment="1" applyProtection="1">
      <alignment horizontal="right" vertical="center"/>
    </xf>
    <xf numFmtId="164" fontId="14" fillId="4" borderId="52" xfId="0" applyNumberFormat="1" applyFont="1" applyFill="1" applyBorder="1" applyAlignment="1" applyProtection="1">
      <alignment horizontal="right" vertical="center"/>
    </xf>
    <xf numFmtId="164" fontId="14" fillId="4" borderId="54" xfId="0" applyNumberFormat="1" applyFont="1" applyFill="1" applyBorder="1" applyAlignment="1" applyProtection="1">
      <alignment horizontal="right" vertical="center"/>
    </xf>
    <xf numFmtId="0" fontId="23" fillId="2" borderId="35" xfId="0" applyFont="1" applyFill="1" applyBorder="1" applyAlignment="1" applyProtection="1">
      <alignment horizontal="center" vertical="center" wrapText="1"/>
    </xf>
    <xf numFmtId="0" fontId="23" fillId="2" borderId="37" xfId="0" applyFont="1" applyFill="1" applyBorder="1" applyAlignment="1" applyProtection="1">
      <alignment horizontal="center" vertical="center" wrapText="1"/>
    </xf>
    <xf numFmtId="0" fontId="3" fillId="2" borderId="19" xfId="0" applyFont="1" applyFill="1" applyBorder="1" applyAlignment="1" applyProtection="1">
      <alignment horizontal="center" vertical="center" wrapText="1"/>
    </xf>
    <xf numFmtId="0" fontId="3" fillId="2" borderId="60" xfId="0" applyFont="1" applyFill="1" applyBorder="1" applyAlignment="1" applyProtection="1">
      <alignment horizontal="center" vertical="center" wrapText="1"/>
    </xf>
    <xf numFmtId="0" fontId="3" fillId="2" borderId="59" xfId="0" applyFont="1" applyFill="1" applyBorder="1" applyAlignment="1" applyProtection="1">
      <alignment horizontal="center" vertical="center" wrapText="1"/>
    </xf>
    <xf numFmtId="3" fontId="16" fillId="4" borderId="61" xfId="0" applyNumberFormat="1" applyFont="1" applyFill="1" applyBorder="1" applyAlignment="1" applyProtection="1">
      <alignment horizontal="right" vertical="center"/>
    </xf>
    <xf numFmtId="164" fontId="16" fillId="4" borderId="61" xfId="0" applyNumberFormat="1" applyFont="1" applyFill="1" applyBorder="1" applyAlignment="1" applyProtection="1">
      <alignment horizontal="right" vertical="center"/>
    </xf>
    <xf numFmtId="164" fontId="14" fillId="4" borderId="62" xfId="0" applyNumberFormat="1" applyFont="1" applyFill="1" applyBorder="1" applyAlignment="1" applyProtection="1">
      <alignment horizontal="right" vertical="center"/>
    </xf>
    <xf numFmtId="164" fontId="14" fillId="4" borderId="61" xfId="0" applyNumberFormat="1" applyFont="1" applyFill="1" applyBorder="1" applyAlignment="1" applyProtection="1">
      <alignment horizontal="right" vertical="center"/>
    </xf>
    <xf numFmtId="164" fontId="14" fillId="4" borderId="63" xfId="0" applyNumberFormat="1" applyFont="1" applyFill="1" applyBorder="1" applyAlignment="1" applyProtection="1">
      <alignment horizontal="right" vertical="center"/>
    </xf>
    <xf numFmtId="0" fontId="3" fillId="2" borderId="24" xfId="0" applyFont="1" applyFill="1" applyBorder="1" applyAlignment="1" applyProtection="1">
      <alignment horizontal="center" vertical="center" wrapText="1"/>
    </xf>
    <xf numFmtId="3" fontId="16" fillId="4" borderId="22" xfId="0" applyNumberFormat="1" applyFont="1" applyFill="1" applyBorder="1" applyAlignment="1" applyProtection="1">
      <alignment horizontal="right" vertical="center"/>
    </xf>
    <xf numFmtId="0" fontId="3" fillId="2" borderId="64" xfId="0" applyFont="1" applyFill="1" applyBorder="1" applyAlignment="1" applyProtection="1">
      <alignment horizontal="center" vertical="center" wrapText="1"/>
    </xf>
    <xf numFmtId="164" fontId="16" fillId="4" borderId="26" xfId="0" applyNumberFormat="1" applyFont="1" applyFill="1" applyBorder="1" applyAlignment="1" applyProtection="1">
      <alignment horizontal="right" vertical="center"/>
    </xf>
    <xf numFmtId="164" fontId="14" fillId="4" borderId="27" xfId="0" applyNumberFormat="1" applyFont="1" applyFill="1" applyBorder="1" applyAlignment="1" applyProtection="1">
      <alignment horizontal="right" vertical="center"/>
    </xf>
    <xf numFmtId="164" fontId="14" fillId="4" borderId="26" xfId="0" applyNumberFormat="1" applyFont="1" applyFill="1" applyBorder="1" applyAlignment="1" applyProtection="1">
      <alignment horizontal="right" vertical="center"/>
    </xf>
    <xf numFmtId="164" fontId="14" fillId="4" borderId="28" xfId="0" applyNumberFormat="1" applyFont="1" applyFill="1" applyBorder="1" applyAlignment="1" applyProtection="1">
      <alignment horizontal="right" vertical="center"/>
    </xf>
    <xf numFmtId="3" fontId="16" fillId="4" borderId="51" xfId="0" applyNumberFormat="1" applyFont="1" applyFill="1" applyBorder="1" applyAlignment="1" applyProtection="1">
      <alignment horizontal="right" vertical="center"/>
    </xf>
    <xf numFmtId="164" fontId="16" fillId="4" borderId="51" xfId="0" applyNumberFormat="1" applyFont="1" applyFill="1" applyBorder="1" applyAlignment="1" applyProtection="1">
      <alignment horizontal="right" vertical="center"/>
    </xf>
    <xf numFmtId="164" fontId="14" fillId="4" borderId="48" xfId="0" applyNumberFormat="1" applyFont="1" applyFill="1" applyBorder="1" applyAlignment="1" applyProtection="1">
      <alignment horizontal="right" vertical="center"/>
    </xf>
    <xf numFmtId="164" fontId="14" fillId="4" borderId="51" xfId="0" applyNumberFormat="1" applyFont="1" applyFill="1" applyBorder="1" applyAlignment="1" applyProtection="1">
      <alignment horizontal="right" vertical="center"/>
    </xf>
    <xf numFmtId="164" fontId="14" fillId="4" borderId="50" xfId="0" applyNumberFormat="1" applyFont="1" applyFill="1" applyBorder="1" applyAlignment="1" applyProtection="1">
      <alignment horizontal="right" vertical="center"/>
    </xf>
    <xf numFmtId="3" fontId="16" fillId="4" borderId="0" xfId="0" applyNumberFormat="1" applyFont="1" applyFill="1" applyBorder="1" applyAlignment="1" applyProtection="1">
      <alignment horizontal="right" vertical="center"/>
    </xf>
    <xf numFmtId="164" fontId="16" fillId="4" borderId="0" xfId="0" applyNumberFormat="1" applyFont="1" applyFill="1" applyBorder="1" applyAlignment="1" applyProtection="1">
      <alignment horizontal="right" vertical="center"/>
    </xf>
    <xf numFmtId="164" fontId="14" fillId="4" borderId="49" xfId="0" applyNumberFormat="1" applyFont="1" applyFill="1" applyBorder="1" applyAlignment="1" applyProtection="1">
      <alignment horizontal="right" vertical="center"/>
    </xf>
    <xf numFmtId="164" fontId="14" fillId="4" borderId="0" xfId="0" applyNumberFormat="1" applyFont="1" applyFill="1" applyBorder="1" applyAlignment="1" applyProtection="1">
      <alignment horizontal="right" vertical="center"/>
    </xf>
    <xf numFmtId="164" fontId="14" fillId="4" borderId="47" xfId="0" applyNumberFormat="1" applyFont="1" applyFill="1" applyBorder="1" applyAlignment="1" applyProtection="1">
      <alignment horizontal="right" vertical="center"/>
    </xf>
    <xf numFmtId="0" fontId="3" fillId="2" borderId="28"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3" fontId="16" fillId="4" borderId="73" xfId="0" applyNumberFormat="1" applyFont="1" applyFill="1" applyBorder="1" applyAlignment="1" applyProtection="1">
      <alignment horizontal="right" vertical="center"/>
    </xf>
    <xf numFmtId="164" fontId="16" fillId="4" borderId="73" xfId="0" applyNumberFormat="1" applyFont="1" applyFill="1" applyBorder="1" applyAlignment="1" applyProtection="1">
      <alignment horizontal="right" vertical="center"/>
    </xf>
    <xf numFmtId="164" fontId="14" fillId="4" borderId="74" xfId="0" applyNumberFormat="1" applyFont="1" applyFill="1" applyBorder="1" applyAlignment="1" applyProtection="1">
      <alignment horizontal="right" vertical="center"/>
    </xf>
    <xf numFmtId="164" fontId="14" fillId="4" borderId="73" xfId="0" applyNumberFormat="1" applyFont="1" applyFill="1" applyBorder="1" applyAlignment="1" applyProtection="1">
      <alignment horizontal="right" vertical="center"/>
    </xf>
    <xf numFmtId="164" fontId="14" fillId="4" borderId="75" xfId="0" applyNumberFormat="1" applyFont="1" applyFill="1" applyBorder="1" applyAlignment="1" applyProtection="1">
      <alignment horizontal="right" vertical="center"/>
    </xf>
    <xf numFmtId="0" fontId="3" fillId="2" borderId="63" xfId="0" applyFont="1" applyFill="1" applyBorder="1" applyAlignment="1" applyProtection="1">
      <alignment horizontal="center" vertical="center" wrapText="1"/>
    </xf>
    <xf numFmtId="0" fontId="3" fillId="2" borderId="81" xfId="0" applyFont="1" applyFill="1" applyBorder="1" applyAlignment="1" applyProtection="1">
      <alignment horizontal="center" vertical="center" wrapText="1"/>
    </xf>
    <xf numFmtId="164" fontId="16" fillId="4" borderId="52" xfId="1" applyNumberFormat="1" applyFont="1" applyFill="1" applyBorder="1" applyAlignment="1" applyProtection="1">
      <alignment horizontal="right" vertical="center"/>
    </xf>
    <xf numFmtId="10" fontId="16" fillId="4" borderId="52" xfId="2" applyNumberFormat="1" applyFont="1" applyFill="1" applyBorder="1" applyAlignment="1" applyProtection="1">
      <alignment horizontal="right" vertical="center"/>
    </xf>
    <xf numFmtId="164" fontId="16" fillId="4" borderId="16" xfId="1" applyNumberFormat="1" applyFont="1" applyFill="1" applyBorder="1" applyAlignment="1" applyProtection="1">
      <alignment horizontal="right" vertical="center"/>
    </xf>
    <xf numFmtId="10" fontId="16" fillId="4" borderId="16" xfId="2" applyNumberFormat="1" applyFont="1" applyFill="1" applyBorder="1" applyAlignment="1" applyProtection="1">
      <alignment horizontal="right" vertical="center"/>
    </xf>
    <xf numFmtId="0" fontId="3" fillId="7" borderId="14" xfId="0" applyFont="1" applyFill="1" applyBorder="1" applyAlignment="1" applyProtection="1">
      <alignment horizontal="center" vertical="center" wrapText="1"/>
    </xf>
    <xf numFmtId="0" fontId="3" fillId="7" borderId="21" xfId="0" applyFont="1" applyFill="1" applyBorder="1" applyAlignment="1" applyProtection="1">
      <alignment horizontal="center" vertical="center" wrapText="1"/>
    </xf>
    <xf numFmtId="0" fontId="3" fillId="7" borderId="1" xfId="0" applyFont="1" applyFill="1" applyBorder="1" applyAlignment="1" applyProtection="1">
      <alignment horizontal="center" vertical="center" wrapText="1"/>
    </xf>
    <xf numFmtId="0" fontId="20" fillId="7" borderId="4" xfId="0" applyFont="1" applyFill="1" applyBorder="1" applyAlignment="1" applyProtection="1">
      <alignment horizontal="center" vertical="center" wrapText="1"/>
    </xf>
    <xf numFmtId="164" fontId="20" fillId="6" borderId="10" xfId="0" applyNumberFormat="1" applyFont="1" applyFill="1" applyBorder="1" applyAlignment="1" applyProtection="1">
      <alignment horizontal="right" vertical="center"/>
      <protection locked="0"/>
    </xf>
    <xf numFmtId="165" fontId="20" fillId="6" borderId="7" xfId="0" applyNumberFormat="1" applyFont="1" applyFill="1" applyBorder="1" applyAlignment="1" applyProtection="1">
      <alignment horizontal="right" vertical="center"/>
      <protection locked="0"/>
    </xf>
    <xf numFmtId="165" fontId="20" fillId="6" borderId="13" xfId="0" applyNumberFormat="1" applyFont="1" applyFill="1" applyBorder="1" applyAlignment="1" applyProtection="1">
      <alignment horizontal="right" vertical="center"/>
      <protection locked="0"/>
    </xf>
    <xf numFmtId="165" fontId="20" fillId="6" borderId="21" xfId="0" applyNumberFormat="1" applyFont="1" applyFill="1" applyBorder="1" applyAlignment="1" applyProtection="1">
      <alignment horizontal="right" vertical="center"/>
      <protection locked="0"/>
    </xf>
    <xf numFmtId="3" fontId="20" fillId="6" borderId="25" xfId="0" applyNumberFormat="1" applyFont="1" applyFill="1" applyBorder="1" applyAlignment="1" applyProtection="1">
      <alignment horizontal="right" vertical="center"/>
      <protection locked="0"/>
    </xf>
    <xf numFmtId="3" fontId="20" fillId="6" borderId="14" xfId="0" applyNumberFormat="1" applyFont="1" applyFill="1" applyBorder="1" applyAlignment="1" applyProtection="1">
      <alignment horizontal="right" vertical="center"/>
      <protection locked="0"/>
    </xf>
    <xf numFmtId="0" fontId="7" fillId="6" borderId="0" xfId="0" applyFont="1" applyFill="1" applyProtection="1"/>
    <xf numFmtId="43" fontId="7" fillId="6" borderId="0" xfId="0" applyNumberFormat="1" applyFont="1" applyFill="1" applyProtection="1"/>
    <xf numFmtId="0" fontId="0" fillId="6" borderId="0" xfId="0" applyFill="1" applyProtection="1"/>
    <xf numFmtId="43" fontId="9" fillId="6" borderId="0" xfId="1" applyFont="1" applyFill="1" applyProtection="1"/>
    <xf numFmtId="3" fontId="25" fillId="4" borderId="26" xfId="0" applyNumberFormat="1" applyFont="1" applyFill="1" applyBorder="1" applyAlignment="1" applyProtection="1">
      <alignment horizontal="right" vertical="center"/>
    </xf>
    <xf numFmtId="3" fontId="25" fillId="4" borderId="16" xfId="0" applyNumberFormat="1" applyFont="1" applyFill="1" applyBorder="1" applyAlignment="1" applyProtection="1">
      <alignment horizontal="right" vertical="center"/>
    </xf>
    <xf numFmtId="49" fontId="27" fillId="6" borderId="82" xfId="0" applyNumberFormat="1" applyFont="1" applyFill="1" applyBorder="1" applyAlignment="1" applyProtection="1">
      <alignment horizontal="left"/>
    </xf>
    <xf numFmtId="0" fontId="26" fillId="6" borderId="82" xfId="0" applyFont="1" applyFill="1" applyBorder="1" applyAlignment="1" applyProtection="1">
      <alignment horizontal="left"/>
    </xf>
    <xf numFmtId="0" fontId="28" fillId="6" borderId="82" xfId="0" applyFont="1" applyFill="1" applyBorder="1" applyAlignment="1" applyProtection="1">
      <alignment horizontal="left"/>
    </xf>
    <xf numFmtId="0" fontId="24" fillId="0" borderId="0" xfId="0" quotePrefix="1" applyFont="1" applyAlignment="1">
      <alignment wrapText="1"/>
    </xf>
    <xf numFmtId="166" fontId="16" fillId="4" borderId="9" xfId="0" applyNumberFormat="1" applyFont="1" applyFill="1" applyBorder="1" applyAlignment="1" applyProtection="1">
      <alignment horizontal="right" vertical="center"/>
    </xf>
    <xf numFmtId="166" fontId="16" fillId="4" borderId="15" xfId="0" applyNumberFormat="1" applyFont="1" applyFill="1" applyBorder="1" applyAlignment="1" applyProtection="1">
      <alignment horizontal="right" vertical="center"/>
    </xf>
    <xf numFmtId="166" fontId="16" fillId="4" borderId="22" xfId="0" applyNumberFormat="1" applyFont="1" applyFill="1" applyBorder="1" applyAlignment="1" applyProtection="1">
      <alignment horizontal="right" vertical="center"/>
    </xf>
    <xf numFmtId="166" fontId="16" fillId="4" borderId="16" xfId="0" applyNumberFormat="1" applyFont="1" applyFill="1" applyBorder="1" applyAlignment="1" applyProtection="1">
      <alignment horizontal="right" vertical="center"/>
    </xf>
    <xf numFmtId="166" fontId="14" fillId="4" borderId="12" xfId="0" applyNumberFormat="1" applyFont="1" applyFill="1" applyBorder="1" applyAlignment="1" applyProtection="1">
      <alignment horizontal="right" vertical="center"/>
    </xf>
    <xf numFmtId="166" fontId="14" fillId="4" borderId="17" xfId="0" applyNumberFormat="1" applyFont="1" applyFill="1" applyBorder="1" applyAlignment="1" applyProtection="1">
      <alignment horizontal="right" vertical="center"/>
    </xf>
    <xf numFmtId="166" fontId="14" fillId="4" borderId="23" xfId="0" applyNumberFormat="1" applyFont="1" applyFill="1" applyBorder="1" applyAlignment="1" applyProtection="1">
      <alignment horizontal="right" vertical="center"/>
    </xf>
    <xf numFmtId="166" fontId="14" fillId="4" borderId="18" xfId="0" applyNumberFormat="1" applyFont="1" applyFill="1" applyBorder="1" applyAlignment="1" applyProtection="1">
      <alignment horizontal="right" vertical="center"/>
    </xf>
    <xf numFmtId="166" fontId="14" fillId="4" borderId="9" xfId="0" applyNumberFormat="1" applyFont="1" applyFill="1" applyBorder="1" applyAlignment="1" applyProtection="1">
      <alignment horizontal="right" vertical="center"/>
    </xf>
    <xf numFmtId="166" fontId="14" fillId="4" borderId="15" xfId="0" applyNumberFormat="1" applyFont="1" applyFill="1" applyBorder="1" applyAlignment="1" applyProtection="1">
      <alignment horizontal="right" vertical="center"/>
    </xf>
    <xf numFmtId="166" fontId="14" fillId="4" borderId="22" xfId="0" applyNumberFormat="1" applyFont="1" applyFill="1" applyBorder="1" applyAlignment="1" applyProtection="1">
      <alignment horizontal="right" vertical="center"/>
    </xf>
    <xf numFmtId="166" fontId="14" fillId="4" borderId="16" xfId="0" applyNumberFormat="1" applyFont="1" applyFill="1" applyBorder="1" applyAlignment="1" applyProtection="1">
      <alignment horizontal="right" vertical="center"/>
    </xf>
    <xf numFmtId="166" fontId="14" fillId="4" borderId="11" xfId="0" applyNumberFormat="1" applyFont="1" applyFill="1" applyBorder="1" applyAlignment="1" applyProtection="1">
      <alignment horizontal="right" vertical="center"/>
    </xf>
    <xf numFmtId="166" fontId="14" fillId="4" borderId="19" xfId="0" applyNumberFormat="1" applyFont="1" applyFill="1" applyBorder="1" applyAlignment="1" applyProtection="1">
      <alignment horizontal="right" vertical="center"/>
    </xf>
    <xf numFmtId="166" fontId="14" fillId="4" borderId="24" xfId="0" applyNumberFormat="1" applyFont="1" applyFill="1" applyBorder="1" applyAlignment="1" applyProtection="1">
      <alignment horizontal="right" vertical="center"/>
    </xf>
    <xf numFmtId="166" fontId="14" fillId="4" borderId="20" xfId="0" applyNumberFormat="1" applyFont="1" applyFill="1" applyBorder="1" applyAlignment="1" applyProtection="1">
      <alignment horizontal="right" vertical="center"/>
    </xf>
    <xf numFmtId="166" fontId="16" fillId="4" borderId="9" xfId="1" applyNumberFormat="1" applyFont="1" applyFill="1" applyBorder="1" applyAlignment="1" applyProtection="1">
      <alignment horizontal="right" vertical="center"/>
    </xf>
    <xf numFmtId="166" fontId="16" fillId="4" borderId="15" xfId="1" applyNumberFormat="1" applyFont="1" applyFill="1" applyBorder="1" applyAlignment="1" applyProtection="1">
      <alignment horizontal="right" vertical="center"/>
    </xf>
    <xf numFmtId="166" fontId="16" fillId="4" borderId="22" xfId="1" applyNumberFormat="1" applyFont="1" applyFill="1" applyBorder="1" applyAlignment="1" applyProtection="1">
      <alignment horizontal="right" vertical="center"/>
    </xf>
    <xf numFmtId="166" fontId="16" fillId="4" borderId="16" xfId="1" applyNumberFormat="1" applyFont="1" applyFill="1" applyBorder="1" applyAlignment="1" applyProtection="1">
      <alignment horizontal="right" vertical="center"/>
    </xf>
    <xf numFmtId="166" fontId="16" fillId="4" borderId="10" xfId="0" applyNumberFormat="1" applyFont="1" applyFill="1" applyBorder="1" applyAlignment="1" applyProtection="1">
      <alignment horizontal="right" vertical="center"/>
    </xf>
    <xf numFmtId="166" fontId="20" fillId="6" borderId="10" xfId="0" applyNumberFormat="1" applyFont="1" applyFill="1" applyBorder="1" applyAlignment="1" applyProtection="1">
      <alignment horizontal="right" vertical="center"/>
      <protection locked="0"/>
    </xf>
    <xf numFmtId="166" fontId="17" fillId="4" borderId="38" xfId="0" applyNumberFormat="1" applyFont="1" applyFill="1" applyBorder="1" applyAlignment="1" applyProtection="1">
      <alignment horizontal="right" vertical="center"/>
    </xf>
    <xf numFmtId="166" fontId="17" fillId="4" borderId="39" xfId="0" applyNumberFormat="1" applyFont="1" applyFill="1" applyBorder="1" applyAlignment="1" applyProtection="1">
      <alignment horizontal="right" vertical="center"/>
    </xf>
    <xf numFmtId="166" fontId="17" fillId="4" borderId="40" xfId="0" applyNumberFormat="1" applyFont="1" applyFill="1" applyBorder="1" applyAlignment="1" applyProtection="1">
      <alignment horizontal="right" vertical="center"/>
    </xf>
    <xf numFmtId="166" fontId="16" fillId="5" borderId="10" xfId="0" applyNumberFormat="1" applyFont="1" applyFill="1" applyBorder="1" applyAlignment="1" applyProtection="1">
      <alignment horizontal="right" vertical="center"/>
    </xf>
    <xf numFmtId="166" fontId="14" fillId="4" borderId="2" xfId="0" applyNumberFormat="1" applyFont="1" applyFill="1" applyBorder="1" applyAlignment="1" applyProtection="1">
      <alignment horizontal="right" vertical="center"/>
    </xf>
    <xf numFmtId="166" fontId="14" fillId="5" borderId="2" xfId="0" applyNumberFormat="1" applyFont="1" applyFill="1" applyBorder="1" applyAlignment="1" applyProtection="1">
      <alignment horizontal="right" vertical="center"/>
    </xf>
    <xf numFmtId="166" fontId="15" fillId="4" borderId="41" xfId="0" applyNumberFormat="1" applyFont="1" applyFill="1" applyBorder="1" applyAlignment="1" applyProtection="1">
      <alignment horizontal="right" vertical="center"/>
    </xf>
    <xf numFmtId="166" fontId="15" fillId="4" borderId="42" xfId="0" applyNumberFormat="1" applyFont="1" applyFill="1" applyBorder="1" applyAlignment="1" applyProtection="1">
      <alignment horizontal="right" vertical="center"/>
    </xf>
    <xf numFmtId="166" fontId="15" fillId="4" borderId="43" xfId="0" applyNumberFormat="1" applyFont="1" applyFill="1" applyBorder="1" applyAlignment="1" applyProtection="1">
      <alignment horizontal="right" vertical="center"/>
    </xf>
    <xf numFmtId="166" fontId="14" fillId="4" borderId="10" xfId="0" applyNumberFormat="1" applyFont="1" applyFill="1" applyBorder="1" applyAlignment="1" applyProtection="1">
      <alignment horizontal="right" vertical="center"/>
    </xf>
    <xf numFmtId="166" fontId="14" fillId="5" borderId="10" xfId="0" applyNumberFormat="1" applyFont="1" applyFill="1" applyBorder="1" applyAlignment="1" applyProtection="1">
      <alignment horizontal="right" vertical="center"/>
    </xf>
    <xf numFmtId="166" fontId="15" fillId="4" borderId="38" xfId="0" applyNumberFormat="1" applyFont="1" applyFill="1" applyBorder="1" applyAlignment="1" applyProtection="1">
      <alignment horizontal="right" vertical="center"/>
    </xf>
    <xf numFmtId="166" fontId="15" fillId="4" borderId="39" xfId="0" applyNumberFormat="1" applyFont="1" applyFill="1" applyBorder="1" applyAlignment="1" applyProtection="1">
      <alignment horizontal="right" vertical="center"/>
    </xf>
    <xf numFmtId="166" fontId="15" fillId="4" borderId="40" xfId="0" applyNumberFormat="1" applyFont="1" applyFill="1" applyBorder="1" applyAlignment="1" applyProtection="1">
      <alignment horizontal="right" vertical="center"/>
    </xf>
    <xf numFmtId="166" fontId="14" fillId="4" borderId="3" xfId="0" applyNumberFormat="1" applyFont="1" applyFill="1" applyBorder="1" applyAlignment="1" applyProtection="1">
      <alignment horizontal="right" vertical="center"/>
    </xf>
    <xf numFmtId="166" fontId="14" fillId="5" borderId="3" xfId="0" applyNumberFormat="1" applyFont="1" applyFill="1" applyBorder="1" applyAlignment="1" applyProtection="1">
      <alignment horizontal="right" vertical="center"/>
    </xf>
    <xf numFmtId="166" fontId="15" fillId="4" borderId="44" xfId="0" applyNumberFormat="1" applyFont="1" applyFill="1" applyBorder="1" applyAlignment="1" applyProtection="1">
      <alignment horizontal="right" vertical="center"/>
    </xf>
    <xf numFmtId="166" fontId="15" fillId="4" borderId="45" xfId="0" applyNumberFormat="1" applyFont="1" applyFill="1" applyBorder="1" applyAlignment="1" applyProtection="1">
      <alignment horizontal="right" vertical="center"/>
    </xf>
    <xf numFmtId="166" fontId="15" fillId="4" borderId="46" xfId="0" applyNumberFormat="1" applyFont="1" applyFill="1" applyBorder="1" applyAlignment="1" applyProtection="1">
      <alignment horizontal="right" vertical="center"/>
    </xf>
    <xf numFmtId="166" fontId="16" fillId="4" borderId="8" xfId="0" applyNumberFormat="1" applyFont="1" applyFill="1" applyBorder="1" applyAlignment="1" applyProtection="1">
      <alignment horizontal="right" vertical="center"/>
    </xf>
    <xf numFmtId="166" fontId="16" fillId="4" borderId="51" xfId="0" applyNumberFormat="1" applyFont="1" applyFill="1" applyBorder="1" applyAlignment="1" applyProtection="1">
      <alignment horizontal="right" vertical="center"/>
    </xf>
    <xf numFmtId="166" fontId="16" fillId="4" borderId="26" xfId="0" applyNumberFormat="1" applyFont="1" applyFill="1" applyBorder="1" applyAlignment="1" applyProtection="1">
      <alignment horizontal="right" vertical="center"/>
    </xf>
    <xf numFmtId="166" fontId="16" fillId="4" borderId="61" xfId="0" applyNumberFormat="1" applyFont="1" applyFill="1" applyBorder="1" applyAlignment="1" applyProtection="1">
      <alignment horizontal="right" vertical="center"/>
    </xf>
    <xf numFmtId="166" fontId="16" fillId="4" borderId="0" xfId="0" applyNumberFormat="1" applyFont="1" applyFill="1" applyBorder="1" applyAlignment="1" applyProtection="1">
      <alignment horizontal="right" vertical="center"/>
    </xf>
    <xf numFmtId="166" fontId="14" fillId="4" borderId="5" xfId="0" applyNumberFormat="1" applyFont="1" applyFill="1" applyBorder="1" applyAlignment="1" applyProtection="1">
      <alignment horizontal="right" vertical="center"/>
    </xf>
    <xf numFmtId="166" fontId="14" fillId="4" borderId="48" xfId="0" applyNumberFormat="1" applyFont="1" applyFill="1" applyBorder="1" applyAlignment="1" applyProtection="1">
      <alignment horizontal="right" vertical="center"/>
    </xf>
    <xf numFmtId="166" fontId="14" fillId="4" borderId="27" xfId="0" applyNumberFormat="1" applyFont="1" applyFill="1" applyBorder="1" applyAlignment="1" applyProtection="1">
      <alignment horizontal="right" vertical="center"/>
    </xf>
    <xf numFmtId="166" fontId="14" fillId="4" borderId="62" xfId="0" applyNumberFormat="1" applyFont="1" applyFill="1" applyBorder="1" applyAlignment="1" applyProtection="1">
      <alignment horizontal="right" vertical="center"/>
    </xf>
    <xf numFmtId="166" fontId="14" fillId="4" borderId="49" xfId="0" applyNumberFormat="1" applyFont="1" applyFill="1" applyBorder="1" applyAlignment="1" applyProtection="1">
      <alignment horizontal="right" vertical="center"/>
    </xf>
    <xf numFmtId="166" fontId="14" fillId="4" borderId="8" xfId="0" applyNumberFormat="1" applyFont="1" applyFill="1" applyBorder="1" applyAlignment="1" applyProtection="1">
      <alignment horizontal="right" vertical="center"/>
    </xf>
    <xf numFmtId="166" fontId="14" fillId="4" borderId="51" xfId="0" applyNumberFormat="1" applyFont="1" applyFill="1" applyBorder="1" applyAlignment="1" applyProtection="1">
      <alignment horizontal="right" vertical="center"/>
    </xf>
    <xf numFmtId="166" fontId="14" fillId="4" borderId="26" xfId="0" applyNumberFormat="1" applyFont="1" applyFill="1" applyBorder="1" applyAlignment="1" applyProtection="1">
      <alignment horizontal="right" vertical="center"/>
    </xf>
    <xf numFmtId="166" fontId="14" fillId="4" borderId="61" xfId="0" applyNumberFormat="1" applyFont="1" applyFill="1" applyBorder="1" applyAlignment="1" applyProtection="1">
      <alignment horizontal="right" vertical="center"/>
    </xf>
    <xf numFmtId="166" fontId="14" fillId="4" borderId="0" xfId="0" applyNumberFormat="1" applyFont="1" applyFill="1" applyBorder="1" applyAlignment="1" applyProtection="1">
      <alignment horizontal="right" vertical="center"/>
    </xf>
    <xf numFmtId="166" fontId="14" fillId="4" borderId="6" xfId="0" applyNumberFormat="1" applyFont="1" applyFill="1" applyBorder="1" applyAlignment="1" applyProtection="1">
      <alignment horizontal="right" vertical="center"/>
    </xf>
    <xf numFmtId="166" fontId="14" fillId="4" borderId="50" xfId="0" applyNumberFormat="1" applyFont="1" applyFill="1" applyBorder="1" applyAlignment="1" applyProtection="1">
      <alignment horizontal="right" vertical="center"/>
    </xf>
    <xf numFmtId="166" fontId="14" fillId="4" borderId="28" xfId="0" applyNumberFormat="1" applyFont="1" applyFill="1" applyBorder="1" applyAlignment="1" applyProtection="1">
      <alignment horizontal="right" vertical="center"/>
    </xf>
    <xf numFmtId="166" fontId="14" fillId="4" borderId="63" xfId="0" applyNumberFormat="1" applyFont="1" applyFill="1" applyBorder="1" applyAlignment="1" applyProtection="1">
      <alignment horizontal="right" vertical="center"/>
    </xf>
    <xf numFmtId="166" fontId="14" fillId="4" borderId="47" xfId="0" applyNumberFormat="1" applyFont="1" applyFill="1" applyBorder="1" applyAlignment="1" applyProtection="1">
      <alignment horizontal="right" vertical="center"/>
    </xf>
    <xf numFmtId="166" fontId="16" fillId="5" borderId="8" xfId="0" applyNumberFormat="1" applyFont="1" applyFill="1" applyBorder="1" applyAlignment="1" applyProtection="1">
      <alignment horizontal="right" vertical="center"/>
    </xf>
    <xf numFmtId="166" fontId="16" fillId="4" borderId="52" xfId="0" applyNumberFormat="1" applyFont="1" applyFill="1" applyBorder="1" applyAlignment="1" applyProtection="1">
      <alignment horizontal="right" vertical="center"/>
    </xf>
    <xf numFmtId="166" fontId="16" fillId="4" borderId="73" xfId="0" applyNumberFormat="1" applyFont="1" applyFill="1" applyBorder="1" applyAlignment="1" applyProtection="1">
      <alignment horizontal="right" vertical="center"/>
    </xf>
    <xf numFmtId="166" fontId="14" fillId="5" borderId="5" xfId="0" applyNumberFormat="1" applyFont="1" applyFill="1" applyBorder="1" applyAlignment="1" applyProtection="1">
      <alignment horizontal="right" vertical="center"/>
    </xf>
    <xf numFmtId="166" fontId="14" fillId="4" borderId="53" xfId="0" applyNumberFormat="1" applyFont="1" applyFill="1" applyBorder="1" applyAlignment="1" applyProtection="1">
      <alignment horizontal="right" vertical="center"/>
    </xf>
    <xf numFmtId="166" fontId="14" fillId="4" borderId="74" xfId="0" applyNumberFormat="1" applyFont="1" applyFill="1" applyBorder="1" applyAlignment="1" applyProtection="1">
      <alignment horizontal="right" vertical="center"/>
    </xf>
    <xf numFmtId="166" fontId="14" fillId="5" borderId="8" xfId="0" applyNumberFormat="1" applyFont="1" applyFill="1" applyBorder="1" applyAlignment="1" applyProtection="1">
      <alignment horizontal="right" vertical="center"/>
    </xf>
    <xf numFmtId="166" fontId="14" fillId="4" borderId="52" xfId="0" applyNumberFormat="1" applyFont="1" applyFill="1" applyBorder="1" applyAlignment="1" applyProtection="1">
      <alignment horizontal="right" vertical="center"/>
    </xf>
    <xf numFmtId="166" fontId="14" fillId="4" borderId="73" xfId="0" applyNumberFormat="1" applyFont="1" applyFill="1" applyBorder="1" applyAlignment="1" applyProtection="1">
      <alignment horizontal="right" vertical="center"/>
    </xf>
    <xf numFmtId="166" fontId="14" fillId="5" borderId="6" xfId="0" applyNumberFormat="1" applyFont="1" applyFill="1" applyBorder="1" applyAlignment="1" applyProtection="1">
      <alignment horizontal="right" vertical="center"/>
    </xf>
    <xf numFmtId="166" fontId="14" fillId="4" borderId="54" xfId="0" applyNumberFormat="1" applyFont="1" applyFill="1" applyBorder="1" applyAlignment="1" applyProtection="1">
      <alignment horizontal="right" vertical="center"/>
    </xf>
    <xf numFmtId="166" fontId="14" fillId="4" borderId="75" xfId="0" applyNumberFormat="1" applyFont="1" applyFill="1" applyBorder="1" applyAlignment="1" applyProtection="1">
      <alignment horizontal="right" vertical="center"/>
    </xf>
    <xf numFmtId="165" fontId="16" fillId="4" borderId="9" xfId="2" applyNumberFormat="1" applyFont="1" applyFill="1" applyBorder="1" applyAlignment="1" applyProtection="1">
      <alignment horizontal="right" vertical="center"/>
    </xf>
    <xf numFmtId="165" fontId="16" fillId="4" borderId="15" xfId="2" applyNumberFormat="1" applyFont="1" applyFill="1" applyBorder="1" applyAlignment="1" applyProtection="1">
      <alignment horizontal="right" vertical="center"/>
    </xf>
    <xf numFmtId="165" fontId="16" fillId="4" borderId="22" xfId="2" applyNumberFormat="1" applyFont="1" applyFill="1" applyBorder="1" applyAlignment="1" applyProtection="1">
      <alignment horizontal="right" vertical="center"/>
    </xf>
    <xf numFmtId="165" fontId="16" fillId="4" borderId="16" xfId="2" applyNumberFormat="1" applyFont="1" applyFill="1" applyBorder="1" applyAlignment="1" applyProtection="1">
      <alignment horizontal="right" vertical="center"/>
    </xf>
    <xf numFmtId="165" fontId="16" fillId="4" borderId="16" xfId="0" applyNumberFormat="1" applyFont="1" applyFill="1" applyBorder="1" applyAlignment="1" applyProtection="1">
      <alignment horizontal="right" vertical="center"/>
    </xf>
    <xf numFmtId="165" fontId="14" fillId="4" borderId="18" xfId="0" applyNumberFormat="1" applyFont="1" applyFill="1" applyBorder="1" applyAlignment="1" applyProtection="1">
      <alignment horizontal="right" vertical="center"/>
    </xf>
    <xf numFmtId="165" fontId="14" fillId="4" borderId="16" xfId="0" applyNumberFormat="1" applyFont="1" applyFill="1" applyBorder="1" applyAlignment="1" applyProtection="1">
      <alignment horizontal="right" vertical="center"/>
    </xf>
    <xf numFmtId="165" fontId="14" fillId="4" borderId="20" xfId="0" applyNumberFormat="1" applyFont="1" applyFill="1" applyBorder="1" applyAlignment="1" applyProtection="1">
      <alignment horizontal="right" vertical="center"/>
    </xf>
    <xf numFmtId="165" fontId="16" fillId="4" borderId="8" xfId="0" applyNumberFormat="1" applyFont="1" applyFill="1" applyBorder="1" applyAlignment="1" applyProtection="1">
      <alignment horizontal="right" vertical="center"/>
    </xf>
    <xf numFmtId="165" fontId="16" fillId="5" borderId="8" xfId="0" applyNumberFormat="1" applyFont="1" applyFill="1" applyBorder="1" applyAlignment="1" applyProtection="1">
      <alignment horizontal="right" vertical="center"/>
    </xf>
    <xf numFmtId="165" fontId="16" fillId="4" borderId="52" xfId="0" applyNumberFormat="1" applyFont="1" applyFill="1" applyBorder="1" applyAlignment="1" applyProtection="1">
      <alignment horizontal="right" vertical="center"/>
    </xf>
    <xf numFmtId="165" fontId="16" fillId="4" borderId="26" xfId="0" applyNumberFormat="1" applyFont="1" applyFill="1" applyBorder="1" applyAlignment="1" applyProtection="1">
      <alignment horizontal="right" vertical="center"/>
    </xf>
    <xf numFmtId="165" fontId="16" fillId="4" borderId="61" xfId="0" applyNumberFormat="1" applyFont="1" applyFill="1" applyBorder="1" applyAlignment="1" applyProtection="1">
      <alignment horizontal="right" vertical="center"/>
    </xf>
    <xf numFmtId="165" fontId="16" fillId="4" borderId="73" xfId="0" applyNumberFormat="1" applyFont="1" applyFill="1" applyBorder="1" applyAlignment="1" applyProtection="1">
      <alignment horizontal="right" vertical="center"/>
    </xf>
    <xf numFmtId="165" fontId="14" fillId="4" borderId="5" xfId="0" applyNumberFormat="1" applyFont="1" applyFill="1" applyBorder="1" applyAlignment="1" applyProtection="1">
      <alignment horizontal="right" vertical="center"/>
    </xf>
    <xf numFmtId="165" fontId="14" fillId="5" borderId="5" xfId="0" applyNumberFormat="1" applyFont="1" applyFill="1" applyBorder="1" applyAlignment="1" applyProtection="1">
      <alignment horizontal="right" vertical="center"/>
    </xf>
    <xf numFmtId="165" fontId="14" fillId="4" borderId="53" xfId="0" applyNumberFormat="1" applyFont="1" applyFill="1" applyBorder="1" applyAlignment="1" applyProtection="1">
      <alignment horizontal="right" vertical="center"/>
    </xf>
    <xf numFmtId="165" fontId="14" fillId="4" borderId="27" xfId="0" applyNumberFormat="1" applyFont="1" applyFill="1" applyBorder="1" applyAlignment="1" applyProtection="1">
      <alignment horizontal="right" vertical="center"/>
    </xf>
    <xf numFmtId="165" fontId="14" fillId="4" borderId="62" xfId="0" applyNumberFormat="1" applyFont="1" applyFill="1" applyBorder="1" applyAlignment="1" applyProtection="1">
      <alignment horizontal="right" vertical="center"/>
    </xf>
    <xf numFmtId="165" fontId="14" fillId="4" borderId="74" xfId="0" applyNumberFormat="1" applyFont="1" applyFill="1" applyBorder="1" applyAlignment="1" applyProtection="1">
      <alignment horizontal="right" vertical="center"/>
    </xf>
    <xf numFmtId="165" fontId="14" fillId="4" borderId="8" xfId="0" applyNumberFormat="1" applyFont="1" applyFill="1" applyBorder="1" applyAlignment="1" applyProtection="1">
      <alignment horizontal="right" vertical="center"/>
    </xf>
    <xf numFmtId="165" fontId="14" fillId="5" borderId="8" xfId="0" applyNumberFormat="1" applyFont="1" applyFill="1" applyBorder="1" applyAlignment="1" applyProtection="1">
      <alignment horizontal="right" vertical="center"/>
    </xf>
    <xf numFmtId="165" fontId="14" fillId="4" borderId="52" xfId="0" applyNumberFormat="1" applyFont="1" applyFill="1" applyBorder="1" applyAlignment="1" applyProtection="1">
      <alignment horizontal="right" vertical="center"/>
    </xf>
    <xf numFmtId="165" fontId="14" fillId="4" borderId="26" xfId="0" applyNumberFormat="1" applyFont="1" applyFill="1" applyBorder="1" applyAlignment="1" applyProtection="1">
      <alignment horizontal="right" vertical="center"/>
    </xf>
    <xf numFmtId="165" fontId="14" fillId="4" borderId="61" xfId="0" applyNumberFormat="1" applyFont="1" applyFill="1" applyBorder="1" applyAlignment="1" applyProtection="1">
      <alignment horizontal="right" vertical="center"/>
    </xf>
    <xf numFmtId="165" fontId="14" fillId="4" borderId="73" xfId="0" applyNumberFormat="1" applyFont="1" applyFill="1" applyBorder="1" applyAlignment="1" applyProtection="1">
      <alignment horizontal="right" vertical="center"/>
    </xf>
    <xf numFmtId="165" fontId="14" fillId="4" borderId="6" xfId="0" applyNumberFormat="1" applyFont="1" applyFill="1" applyBorder="1" applyAlignment="1" applyProtection="1">
      <alignment horizontal="right" vertical="center"/>
    </xf>
    <xf numFmtId="165" fontId="14" fillId="5" borderId="6" xfId="0" applyNumberFormat="1" applyFont="1" applyFill="1" applyBorder="1" applyAlignment="1" applyProtection="1">
      <alignment horizontal="right" vertical="center"/>
    </xf>
    <xf numFmtId="165" fontId="14" fillId="4" borderId="54" xfId="0" applyNumberFormat="1" applyFont="1" applyFill="1" applyBorder="1" applyAlignment="1" applyProtection="1">
      <alignment horizontal="right" vertical="center"/>
    </xf>
    <xf numFmtId="165" fontId="14" fillId="4" borderId="28" xfId="0" applyNumberFormat="1" applyFont="1" applyFill="1" applyBorder="1" applyAlignment="1" applyProtection="1">
      <alignment horizontal="right" vertical="center"/>
    </xf>
    <xf numFmtId="165" fontId="14" fillId="4" borderId="63" xfId="0" applyNumberFormat="1" applyFont="1" applyFill="1" applyBorder="1" applyAlignment="1" applyProtection="1">
      <alignment horizontal="right" vertical="center"/>
    </xf>
    <xf numFmtId="165" fontId="14" fillId="4" borderId="75" xfId="0" applyNumberFormat="1" applyFont="1" applyFill="1" applyBorder="1" applyAlignment="1" applyProtection="1">
      <alignment horizontal="right" vertical="center"/>
    </xf>
    <xf numFmtId="165" fontId="16" fillId="5" borderId="10" xfId="0" applyNumberFormat="1" applyFont="1" applyFill="1" applyBorder="1" applyAlignment="1" applyProtection="1">
      <alignment horizontal="right" vertical="center"/>
    </xf>
    <xf numFmtId="165" fontId="16" fillId="4" borderId="51" xfId="0" applyNumberFormat="1" applyFont="1" applyFill="1" applyBorder="1" applyAlignment="1" applyProtection="1">
      <alignment horizontal="right" vertical="center"/>
    </xf>
    <xf numFmtId="165" fontId="16" fillId="4" borderId="0" xfId="0" applyNumberFormat="1" applyFont="1" applyFill="1" applyBorder="1" applyAlignment="1" applyProtection="1">
      <alignment horizontal="right" vertical="center"/>
    </xf>
    <xf numFmtId="165" fontId="14" fillId="5" borderId="2" xfId="0" applyNumberFormat="1" applyFont="1" applyFill="1" applyBorder="1" applyAlignment="1" applyProtection="1">
      <alignment horizontal="right" vertical="center"/>
    </xf>
    <xf numFmtId="165" fontId="14" fillId="4" borderId="48" xfId="0" applyNumberFormat="1" applyFont="1" applyFill="1" applyBorder="1" applyAlignment="1" applyProtection="1">
      <alignment horizontal="right" vertical="center"/>
    </xf>
    <xf numFmtId="165" fontId="14" fillId="4" borderId="49" xfId="0" applyNumberFormat="1" applyFont="1" applyFill="1" applyBorder="1" applyAlignment="1" applyProtection="1">
      <alignment horizontal="right" vertical="center"/>
    </xf>
    <xf numFmtId="165" fontId="14" fillId="5" borderId="10" xfId="0" applyNumberFormat="1" applyFont="1" applyFill="1" applyBorder="1" applyAlignment="1" applyProtection="1">
      <alignment horizontal="right" vertical="center"/>
    </xf>
    <xf numFmtId="165" fontId="14" fillId="4" borderId="51" xfId="0" applyNumberFormat="1" applyFont="1" applyFill="1" applyBorder="1" applyAlignment="1" applyProtection="1">
      <alignment horizontal="right" vertical="center"/>
    </xf>
    <xf numFmtId="165" fontId="14" fillId="4" borderId="0" xfId="0" applyNumberFormat="1" applyFont="1" applyFill="1" applyBorder="1" applyAlignment="1" applyProtection="1">
      <alignment horizontal="right" vertical="center"/>
    </xf>
    <xf numFmtId="165" fontId="14" fillId="5" borderId="3" xfId="0" applyNumberFormat="1" applyFont="1" applyFill="1" applyBorder="1" applyAlignment="1" applyProtection="1">
      <alignment horizontal="right" vertical="center"/>
    </xf>
    <xf numFmtId="165" fontId="14" fillId="4" borderId="50" xfId="0" applyNumberFormat="1" applyFont="1" applyFill="1" applyBorder="1" applyAlignment="1" applyProtection="1">
      <alignment horizontal="right" vertical="center"/>
    </xf>
    <xf numFmtId="165" fontId="14" fillId="4" borderId="47" xfId="0" applyNumberFormat="1" applyFont="1" applyFill="1" applyBorder="1" applyAlignment="1" applyProtection="1">
      <alignment horizontal="right" vertical="center"/>
    </xf>
    <xf numFmtId="165" fontId="16" fillId="4" borderId="10" xfId="0" applyNumberFormat="1" applyFont="1" applyFill="1" applyBorder="1" applyAlignment="1" applyProtection="1">
      <alignment horizontal="right" vertical="center"/>
    </xf>
    <xf numFmtId="165" fontId="20" fillId="6" borderId="10" xfId="0" applyNumberFormat="1" applyFont="1" applyFill="1" applyBorder="1" applyAlignment="1" applyProtection="1">
      <alignment horizontal="right" vertical="center"/>
      <protection locked="0"/>
    </xf>
    <xf numFmtId="165" fontId="17" fillId="4" borderId="38" xfId="0" applyNumberFormat="1" applyFont="1" applyFill="1" applyBorder="1" applyAlignment="1" applyProtection="1">
      <alignment horizontal="right" vertical="center"/>
    </xf>
    <xf numFmtId="165" fontId="17" fillId="4" borderId="39" xfId="0" applyNumberFormat="1" applyFont="1" applyFill="1" applyBorder="1" applyAlignment="1" applyProtection="1">
      <alignment horizontal="right" vertical="center"/>
    </xf>
    <xf numFmtId="165" fontId="17" fillId="4" borderId="40" xfId="0" applyNumberFormat="1" applyFont="1" applyFill="1" applyBorder="1" applyAlignment="1" applyProtection="1">
      <alignment horizontal="right" vertical="center"/>
    </xf>
    <xf numFmtId="165" fontId="14" fillId="4" borderId="2" xfId="0" applyNumberFormat="1" applyFont="1" applyFill="1" applyBorder="1" applyAlignment="1" applyProtection="1">
      <alignment horizontal="right" vertical="center"/>
    </xf>
    <xf numFmtId="165" fontId="15" fillId="4" borderId="41" xfId="0" applyNumberFormat="1" applyFont="1" applyFill="1" applyBorder="1" applyAlignment="1" applyProtection="1">
      <alignment horizontal="right" vertical="center"/>
    </xf>
    <xf numFmtId="165" fontId="15" fillId="4" borderId="42" xfId="0" applyNumberFormat="1" applyFont="1" applyFill="1" applyBorder="1" applyAlignment="1" applyProtection="1">
      <alignment horizontal="right" vertical="center"/>
    </xf>
    <xf numFmtId="165" fontId="15" fillId="4" borderId="43" xfId="0" applyNumberFormat="1" applyFont="1" applyFill="1" applyBorder="1" applyAlignment="1" applyProtection="1">
      <alignment horizontal="right" vertical="center"/>
    </xf>
    <xf numFmtId="165" fontId="14" fillId="4" borderId="10" xfId="0" applyNumberFormat="1" applyFont="1" applyFill="1" applyBorder="1" applyAlignment="1" applyProtection="1">
      <alignment horizontal="right" vertical="center"/>
    </xf>
    <xf numFmtId="165" fontId="15" fillId="4" borderId="38" xfId="0" applyNumberFormat="1" applyFont="1" applyFill="1" applyBorder="1" applyAlignment="1" applyProtection="1">
      <alignment horizontal="right" vertical="center"/>
    </xf>
    <xf numFmtId="165" fontId="15" fillId="4" borderId="39" xfId="0" applyNumberFormat="1" applyFont="1" applyFill="1" applyBorder="1" applyAlignment="1" applyProtection="1">
      <alignment horizontal="right" vertical="center"/>
    </xf>
    <xf numFmtId="165" fontId="15" fillId="4" borderId="40" xfId="0" applyNumberFormat="1" applyFont="1" applyFill="1" applyBorder="1" applyAlignment="1" applyProtection="1">
      <alignment horizontal="right" vertical="center"/>
    </xf>
    <xf numFmtId="165" fontId="14" fillId="4" borderId="3" xfId="0" applyNumberFormat="1" applyFont="1" applyFill="1" applyBorder="1" applyAlignment="1" applyProtection="1">
      <alignment horizontal="right" vertical="center"/>
    </xf>
    <xf numFmtId="165" fontId="15" fillId="4" borderId="44" xfId="0" applyNumberFormat="1" applyFont="1" applyFill="1" applyBorder="1" applyAlignment="1" applyProtection="1">
      <alignment horizontal="right" vertical="center"/>
    </xf>
    <xf numFmtId="165" fontId="15" fillId="4" borderId="45" xfId="0" applyNumberFormat="1" applyFont="1" applyFill="1" applyBorder="1" applyAlignment="1" applyProtection="1">
      <alignment horizontal="right" vertical="center"/>
    </xf>
    <xf numFmtId="165" fontId="15" fillId="4" borderId="46" xfId="0" applyNumberFormat="1" applyFont="1" applyFill="1" applyBorder="1" applyAlignment="1" applyProtection="1">
      <alignment horizontal="right" vertical="center"/>
    </xf>
    <xf numFmtId="0" fontId="22" fillId="3" borderId="0" xfId="0" applyFont="1" applyFill="1" applyBorder="1" applyAlignment="1" applyProtection="1">
      <alignment horizontal="center" vertical="center" wrapText="1"/>
    </xf>
    <xf numFmtId="0" fontId="0" fillId="6" borderId="0" xfId="0" applyFill="1"/>
    <xf numFmtId="0" fontId="8" fillId="6" borderId="0" xfId="0" applyFont="1" applyFill="1"/>
    <xf numFmtId="0" fontId="32" fillId="4" borderId="8" xfId="0" applyFont="1" applyFill="1" applyBorder="1" applyAlignment="1" applyProtection="1">
      <alignment horizontal="left" vertical="center"/>
    </xf>
    <xf numFmtId="0" fontId="34" fillId="6" borderId="0" xfId="0" applyFont="1" applyFill="1"/>
    <xf numFmtId="0" fontId="27" fillId="6" borderId="0" xfId="0" applyFont="1" applyFill="1"/>
    <xf numFmtId="0" fontId="31" fillId="6" borderId="89" xfId="4" applyFill="1" applyBorder="1" applyAlignment="1">
      <alignment vertical="center"/>
    </xf>
    <xf numFmtId="0" fontId="27" fillId="6" borderId="89" xfId="0" applyFont="1" applyFill="1" applyBorder="1" applyAlignment="1">
      <alignment horizontal="center" vertical="center" wrapText="1"/>
    </xf>
    <xf numFmtId="0" fontId="27" fillId="6" borderId="89" xfId="0" applyFont="1" applyFill="1" applyBorder="1"/>
    <xf numFmtId="0" fontId="31" fillId="6" borderId="89" xfId="4" applyFill="1" applyBorder="1"/>
    <xf numFmtId="0" fontId="27" fillId="6" borderId="89" xfId="0" applyFont="1" applyFill="1" applyBorder="1" applyAlignment="1">
      <alignment vertical="center"/>
    </xf>
    <xf numFmtId="0" fontId="34" fillId="6" borderId="89" xfId="0" applyFont="1" applyFill="1" applyBorder="1" applyAlignment="1">
      <alignment vertical="center"/>
    </xf>
    <xf numFmtId="0" fontId="27" fillId="6" borderId="89" xfId="0" applyFont="1" applyFill="1" applyBorder="1" applyAlignment="1">
      <alignment vertical="center" wrapText="1"/>
    </xf>
    <xf numFmtId="0" fontId="34" fillId="6" borderId="89" xfId="0" applyFont="1" applyFill="1" applyBorder="1"/>
    <xf numFmtId="0" fontId="37" fillId="0" borderId="0" xfId="0" applyFont="1" applyAlignment="1">
      <alignment vertical="center"/>
    </xf>
    <xf numFmtId="0" fontId="38" fillId="0" borderId="0" xfId="0" applyFont="1" applyAlignment="1">
      <alignment vertical="center" wrapText="1"/>
    </xf>
    <xf numFmtId="0" fontId="36" fillId="0" borderId="0" xfId="0" applyFont="1" applyAlignment="1">
      <alignment wrapText="1"/>
    </xf>
    <xf numFmtId="0" fontId="39" fillId="0" borderId="0" xfId="0" applyFont="1" applyAlignment="1">
      <alignment vertical="center" wrapText="1"/>
    </xf>
    <xf numFmtId="0" fontId="33" fillId="6" borderId="0" xfId="0" applyFont="1" applyFill="1"/>
    <xf numFmtId="3" fontId="27" fillId="6" borderId="9" xfId="0" applyNumberFormat="1" applyFont="1" applyFill="1" applyBorder="1" applyAlignment="1">
      <alignment vertical="center"/>
    </xf>
    <xf numFmtId="3" fontId="27" fillId="6" borderId="15" xfId="0" applyNumberFormat="1" applyFont="1" applyFill="1" applyBorder="1" applyAlignment="1">
      <alignment vertical="center"/>
    </xf>
    <xf numFmtId="3" fontId="27" fillId="6" borderId="16" xfId="0" applyNumberFormat="1" applyFont="1" applyFill="1" applyBorder="1" applyAlignment="1">
      <alignment vertical="center"/>
    </xf>
    <xf numFmtId="4" fontId="27" fillId="6" borderId="9" xfId="0" applyNumberFormat="1" applyFont="1" applyFill="1" applyBorder="1" applyAlignment="1">
      <alignment vertical="center"/>
    </xf>
    <xf numFmtId="4" fontId="27" fillId="6" borderId="15" xfId="0" applyNumberFormat="1" applyFont="1" applyFill="1" applyBorder="1" applyAlignment="1">
      <alignment vertical="center"/>
    </xf>
    <xf numFmtId="4" fontId="27" fillId="6" borderId="16" xfId="0" applyNumberFormat="1" applyFont="1" applyFill="1" applyBorder="1" applyAlignment="1">
      <alignment vertical="center"/>
    </xf>
    <xf numFmtId="4" fontId="27" fillId="6" borderId="11" xfId="0" applyNumberFormat="1" applyFont="1" applyFill="1" applyBorder="1" applyAlignment="1">
      <alignment vertical="center"/>
    </xf>
    <xf numFmtId="4" fontId="27" fillId="6" borderId="19" xfId="0" applyNumberFormat="1" applyFont="1" applyFill="1" applyBorder="1" applyAlignment="1">
      <alignment vertical="center"/>
    </xf>
    <xf numFmtId="4" fontId="27" fillId="6" borderId="20" xfId="0" applyNumberFormat="1" applyFont="1" applyFill="1" applyBorder="1" applyAlignment="1">
      <alignment vertical="center"/>
    </xf>
    <xf numFmtId="3" fontId="16" fillId="0" borderId="10" xfId="0" applyNumberFormat="1" applyFont="1" applyFill="1" applyBorder="1" applyAlignment="1" applyProtection="1">
      <alignment horizontal="right" vertical="center"/>
    </xf>
    <xf numFmtId="164" fontId="20" fillId="0" borderId="10" xfId="0" applyNumberFormat="1" applyFont="1" applyFill="1" applyBorder="1" applyAlignment="1" applyProtection="1">
      <alignment horizontal="right" vertical="center"/>
    </xf>
    <xf numFmtId="165" fontId="20" fillId="0" borderId="10" xfId="0" applyNumberFormat="1" applyFont="1" applyFill="1" applyBorder="1" applyAlignment="1" applyProtection="1">
      <alignment horizontal="right" vertical="center"/>
    </xf>
    <xf numFmtId="166" fontId="20" fillId="0" borderId="10" xfId="0" applyNumberFormat="1" applyFont="1" applyFill="1" applyBorder="1" applyAlignment="1" applyProtection="1">
      <alignment horizontal="right" vertical="center"/>
    </xf>
    <xf numFmtId="0" fontId="30" fillId="3" borderId="0" xfId="0" applyFont="1" applyFill="1" applyBorder="1" applyAlignment="1" applyProtection="1">
      <alignment horizontal="center" vertical="center"/>
    </xf>
    <xf numFmtId="0" fontId="35" fillId="6" borderId="86" xfId="0" applyFont="1" applyFill="1" applyBorder="1" applyAlignment="1">
      <alignment horizontal="center"/>
    </xf>
    <xf numFmtId="0" fontId="35" fillId="6" borderId="87" xfId="0" applyFont="1" applyFill="1" applyBorder="1" applyAlignment="1">
      <alignment horizontal="center"/>
    </xf>
    <xf numFmtId="0" fontId="35" fillId="6" borderId="88" xfId="0" applyFont="1" applyFill="1" applyBorder="1" applyAlignment="1">
      <alignment horizontal="center"/>
    </xf>
    <xf numFmtId="0" fontId="27" fillId="6" borderId="89" xfId="0" applyFont="1" applyFill="1" applyBorder="1" applyAlignment="1">
      <alignment horizontal="left" vertical="center"/>
    </xf>
    <xf numFmtId="0" fontId="27" fillId="6" borderId="89" xfId="0" applyFont="1" applyFill="1" applyBorder="1" applyAlignment="1">
      <alignment horizontal="left" vertical="center" wrapText="1"/>
    </xf>
    <xf numFmtId="0" fontId="27" fillId="6" borderId="89" xfId="0" applyFont="1" applyFill="1" applyBorder="1" applyAlignment="1">
      <alignment horizontal="left"/>
    </xf>
    <xf numFmtId="0" fontId="35" fillId="6" borderId="34" xfId="0" applyFont="1" applyFill="1" applyBorder="1" applyAlignment="1" applyProtection="1">
      <alignment horizontal="center" vertical="center"/>
    </xf>
    <xf numFmtId="0" fontId="35" fillId="6" borderId="33" xfId="0" applyFont="1" applyFill="1" applyBorder="1" applyAlignment="1" applyProtection="1">
      <alignment horizontal="center" vertical="center"/>
    </xf>
    <xf numFmtId="0" fontId="35" fillId="6" borderId="32" xfId="0" applyFont="1" applyFill="1" applyBorder="1" applyAlignment="1" applyProtection="1">
      <alignment horizontal="center" vertical="center"/>
    </xf>
    <xf numFmtId="0" fontId="35" fillId="6" borderId="31" xfId="0" applyFont="1" applyFill="1" applyBorder="1" applyAlignment="1" applyProtection="1">
      <alignment horizontal="center" vertical="center"/>
    </xf>
    <xf numFmtId="0" fontId="35" fillId="6" borderId="30" xfId="0" applyFont="1" applyFill="1" applyBorder="1" applyAlignment="1" applyProtection="1">
      <alignment horizontal="center" vertical="center"/>
    </xf>
    <xf numFmtId="0" fontId="35" fillId="6" borderId="29" xfId="0" applyFont="1" applyFill="1" applyBorder="1" applyAlignment="1" applyProtection="1">
      <alignment horizontal="center" vertical="center"/>
    </xf>
    <xf numFmtId="0" fontId="27" fillId="6" borderId="82" xfId="0" applyFont="1" applyFill="1" applyBorder="1" applyAlignment="1" applyProtection="1">
      <alignment horizontal="left"/>
    </xf>
    <xf numFmtId="0" fontId="27" fillId="6" borderId="83" xfId="0" applyFont="1" applyFill="1" applyBorder="1" applyAlignment="1" applyProtection="1">
      <alignment horizontal="left"/>
    </xf>
    <xf numFmtId="0" fontId="27" fillId="6" borderId="84" xfId="0" applyFont="1" applyFill="1" applyBorder="1" applyAlignment="1" applyProtection="1">
      <alignment horizontal="left"/>
    </xf>
    <xf numFmtId="0" fontId="3" fillId="2" borderId="56" xfId="0" applyFont="1" applyFill="1" applyBorder="1" applyAlignment="1" applyProtection="1">
      <alignment horizontal="center" vertical="center" wrapText="1"/>
    </xf>
    <xf numFmtId="0" fontId="3" fillId="2" borderId="65" xfId="0" applyFont="1" applyFill="1" applyBorder="1" applyAlignment="1" applyProtection="1">
      <alignment horizontal="center" vertical="center" wrapText="1"/>
    </xf>
    <xf numFmtId="0" fontId="3" fillId="2" borderId="58" xfId="0" applyFont="1" applyFill="1" applyBorder="1" applyAlignment="1" applyProtection="1">
      <alignment horizontal="center" vertical="center" wrapText="1"/>
    </xf>
    <xf numFmtId="0" fontId="13" fillId="6" borderId="30" xfId="0" applyFont="1" applyFill="1" applyBorder="1" applyAlignment="1" applyProtection="1">
      <alignment vertical="center" wrapText="1"/>
    </xf>
    <xf numFmtId="0" fontId="13" fillId="6" borderId="29" xfId="0" applyFont="1" applyFill="1" applyBorder="1" applyAlignment="1" applyProtection="1">
      <alignment vertical="center" wrapText="1"/>
    </xf>
    <xf numFmtId="0" fontId="12" fillId="6" borderId="33" xfId="0" applyFont="1" applyFill="1" applyBorder="1" applyAlignment="1" applyProtection="1">
      <alignment vertical="center"/>
    </xf>
    <xf numFmtId="0" fontId="12" fillId="6" borderId="32" xfId="0" applyFont="1" applyFill="1" applyBorder="1" applyAlignment="1" applyProtection="1">
      <alignment vertical="center"/>
    </xf>
    <xf numFmtId="0" fontId="3" fillId="2" borderId="57" xfId="0" applyFont="1" applyFill="1" applyBorder="1" applyAlignment="1" applyProtection="1">
      <alignment horizontal="center" vertical="center" wrapText="1"/>
    </xf>
    <xf numFmtId="0" fontId="3" fillId="2" borderId="69" xfId="0" applyFont="1" applyFill="1" applyBorder="1" applyAlignment="1" applyProtection="1">
      <alignment horizontal="center" vertical="center" wrapText="1"/>
    </xf>
    <xf numFmtId="0" fontId="3" fillId="2" borderId="67" xfId="0" applyFont="1" applyFill="1" applyBorder="1" applyAlignment="1" applyProtection="1">
      <alignment horizontal="center" vertical="center" wrapText="1"/>
    </xf>
    <xf numFmtId="0" fontId="3" fillId="2" borderId="68" xfId="0" applyFont="1" applyFill="1" applyBorder="1" applyAlignment="1" applyProtection="1">
      <alignment horizontal="center" vertical="center" wrapText="1"/>
    </xf>
    <xf numFmtId="0" fontId="18" fillId="6" borderId="34" xfId="0" applyFont="1" applyFill="1" applyBorder="1" applyAlignment="1" applyProtection="1">
      <alignment horizontal="center" vertical="center"/>
    </xf>
    <xf numFmtId="0" fontId="18" fillId="6" borderId="33" xfId="0" applyFont="1" applyFill="1" applyBorder="1" applyAlignment="1" applyProtection="1">
      <alignment horizontal="center" vertical="center"/>
    </xf>
    <xf numFmtId="0" fontId="18" fillId="6" borderId="31" xfId="0" applyFont="1" applyFill="1" applyBorder="1" applyAlignment="1" applyProtection="1">
      <alignment horizontal="center" vertical="center"/>
    </xf>
    <xf numFmtId="0" fontId="18" fillId="6" borderId="30" xfId="0" applyFont="1" applyFill="1" applyBorder="1" applyAlignment="1" applyProtection="1">
      <alignment horizontal="center" vertical="center"/>
    </xf>
    <xf numFmtId="0" fontId="13" fillId="6" borderId="33" xfId="0" applyFont="1" applyFill="1" applyBorder="1" applyAlignment="1" applyProtection="1">
      <alignment horizontal="left" vertical="center"/>
    </xf>
    <xf numFmtId="0" fontId="13" fillId="6" borderId="30" xfId="0" applyFont="1" applyFill="1" applyBorder="1" applyAlignment="1" applyProtection="1">
      <alignment horizontal="left" vertical="center"/>
    </xf>
    <xf numFmtId="0" fontId="3" fillId="2" borderId="55" xfId="0" applyFont="1" applyFill="1" applyBorder="1" applyAlignment="1" applyProtection="1">
      <alignment horizontal="center" vertical="center" wrapText="1"/>
    </xf>
    <xf numFmtId="0" fontId="3" fillId="2" borderId="66"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3" fillId="7" borderId="5" xfId="0" applyFont="1" applyFill="1" applyBorder="1" applyAlignment="1" applyProtection="1">
      <alignment horizontal="center" vertical="center" wrapText="1"/>
    </xf>
    <xf numFmtId="0" fontId="3" fillId="7" borderId="6"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7" fillId="6" borderId="85" xfId="0" applyFont="1" applyFill="1" applyBorder="1" applyAlignment="1" applyProtection="1">
      <alignment horizontal="left"/>
    </xf>
    <xf numFmtId="0" fontId="3" fillId="2" borderId="71" xfId="0" applyFont="1" applyFill="1" applyBorder="1" applyAlignment="1" applyProtection="1">
      <alignment horizontal="center" vertical="center" wrapText="1"/>
    </xf>
    <xf numFmtId="0" fontId="3" fillId="2" borderId="72" xfId="0" applyFont="1" applyFill="1" applyBorder="1" applyAlignment="1" applyProtection="1">
      <alignment horizontal="center" vertical="center" wrapText="1"/>
    </xf>
    <xf numFmtId="0" fontId="3" fillId="2" borderId="76" xfId="0" applyFont="1" applyFill="1" applyBorder="1" applyAlignment="1" applyProtection="1">
      <alignment horizontal="center" vertical="center" wrapText="1"/>
    </xf>
    <xf numFmtId="0" fontId="3" fillId="2" borderId="77" xfId="0" applyFont="1" applyFill="1" applyBorder="1" applyAlignment="1" applyProtection="1">
      <alignment horizontal="center" vertical="center" wrapText="1"/>
    </xf>
    <xf numFmtId="0" fontId="3" fillId="2" borderId="78" xfId="0" applyFont="1" applyFill="1" applyBorder="1" applyAlignment="1" applyProtection="1">
      <alignment horizontal="center" vertical="center" wrapText="1"/>
    </xf>
    <xf numFmtId="0" fontId="3" fillId="2" borderId="79" xfId="0" applyFont="1" applyFill="1" applyBorder="1" applyAlignment="1" applyProtection="1">
      <alignment horizontal="center" vertical="center" wrapText="1"/>
    </xf>
    <xf numFmtId="0" fontId="3" fillId="2" borderId="80"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0" xfId="0" applyFont="1" applyFill="1" applyBorder="1" applyAlignment="1" applyProtection="1">
      <alignment horizontal="center" vertical="center" wrapText="1"/>
    </xf>
  </cellXfs>
  <cellStyles count="5">
    <cellStyle name="Lien hypertexte" xfId="4" builtinId="8"/>
    <cellStyle name="Milliers" xfId="1" builtinId="3"/>
    <cellStyle name="Normal" xfId="0" builtinId="0"/>
    <cellStyle name="Normal 2" xfId="3"/>
    <cellStyle name="Pourcentage" xfId="2" builtinId="5"/>
  </cellStyles>
  <dxfs count="0"/>
  <tableStyles count="0" defaultTableStyle="TableStyleMedium2" defaultPivotStyle="PivotStyleLight16"/>
  <colors>
    <mruColors>
      <color rgb="FF968FAB"/>
      <color rgb="FF1F497D"/>
      <color rgb="FF514B64"/>
      <color rgb="FFF79646"/>
      <color rgb="FF70688A"/>
      <color rgb="FF59526E"/>
      <color rgb="FFFAC294"/>
      <color rgb="FFFDEADB"/>
      <color rgb="FF57516B"/>
      <color rgb="FF1E1C2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411450704584257"/>
          <c:y val="3.0651150272391861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'SALGG Blanchisserie'!$A$44:$K$44</c:f>
                <c:numCache>
                  <c:formatCode>General</c:formatCode>
                  <c:ptCount val="11"/>
                  <c:pt idx="0">
                    <c:v>0.36979658700156159</c:v>
                  </c:pt>
                  <c:pt idx="1">
                    <c:v>0</c:v>
                  </c:pt>
                  <c:pt idx="2">
                    <c:v>0.48693376406325994</c:v>
                  </c:pt>
                  <c:pt idx="3">
                    <c:v>0.38591111260567268</c:v>
                  </c:pt>
                  <c:pt idx="4">
                    <c:v>0.28069016523548873</c:v>
                  </c:pt>
                  <c:pt idx="5">
                    <c:v>0.32463229542353589</c:v>
                  </c:pt>
                  <c:pt idx="6">
                    <c:v>0.3548364752577895</c:v>
                  </c:pt>
                  <c:pt idx="7">
                    <c:v>0.3747042231104909</c:v>
                  </c:pt>
                  <c:pt idx="8">
                    <c:v>0.29407733444168938</c:v>
                  </c:pt>
                  <c:pt idx="9">
                    <c:v>0.51479198918349733</c:v>
                  </c:pt>
                  <c:pt idx="10">
                    <c:v>0.30504952093092785</c:v>
                  </c:pt>
                </c:numCache>
              </c:numRef>
            </c:minus>
          </c:errBars>
          <c:cat>
            <c:strRef>
              <c:f>'SALGG Blanchisserie'!$A$40:$K$40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Blanchisserie'!$A$41:$K$41</c:f>
              <c:numCache>
                <c:formatCode>_(* #,##0.00_);_(* \(#,##0.00\);_(* "-"??_);_(@_)</c:formatCode>
                <c:ptCount val="11"/>
                <c:pt idx="0">
                  <c:v>1.5653022447151337</c:v>
                </c:pt>
                <c:pt idx="1">
                  <c:v>0</c:v>
                </c:pt>
                <c:pt idx="2">
                  <c:v>1.4577123448877787</c:v>
                </c:pt>
                <c:pt idx="3">
                  <c:v>1.4578696892345306</c:v>
                </c:pt>
                <c:pt idx="4">
                  <c:v>1.3017885277191366</c:v>
                </c:pt>
                <c:pt idx="5">
                  <c:v>1.4877457713258633</c:v>
                </c:pt>
                <c:pt idx="6">
                  <c:v>1.5366141240390347</c:v>
                </c:pt>
                <c:pt idx="7">
                  <c:v>1.601780992880373</c:v>
                </c:pt>
                <c:pt idx="8">
                  <c:v>1.5636657661060538</c:v>
                </c:pt>
                <c:pt idx="9">
                  <c:v>1.8906537406737611</c:v>
                </c:pt>
                <c:pt idx="10">
                  <c:v>2.0433795177911991</c:v>
                </c:pt>
              </c:numCache>
            </c:numRef>
          </c:val>
        </c:ser>
        <c:ser>
          <c:idx val="1"/>
          <c:order val="1"/>
          <c:spPr>
            <a:solidFill>
              <a:srgbClr val="968FAB"/>
            </a:solidFill>
            <a:ln>
              <a:solidFill>
                <a:schemeClr val="tx1"/>
              </a:solidFill>
            </a:ln>
          </c:spPr>
          <c:invertIfNegative val="0"/>
          <c:cat>
            <c:strRef>
              <c:f>'SALGG Blanchisserie'!$A$40:$K$40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Blanchisserie'!$A$42:$K$42</c:f>
              <c:numCache>
                <c:formatCode>_(* #,##0.00_);_(* \(#,##0.00\);_(* "-"??_);_(@_)</c:formatCode>
                <c:ptCount val="11"/>
                <c:pt idx="0">
                  <c:v>0.54313930051175752</c:v>
                </c:pt>
                <c:pt idx="1">
                  <c:v>0</c:v>
                </c:pt>
                <c:pt idx="2">
                  <c:v>0.23865329049943451</c:v>
                </c:pt>
                <c:pt idx="3">
                  <c:v>0.41632197573343865</c:v>
                </c:pt>
                <c:pt idx="4">
                  <c:v>0.47836765028990325</c:v>
                </c:pt>
                <c:pt idx="5">
                  <c:v>0.35876208747055949</c:v>
                </c:pt>
                <c:pt idx="6">
                  <c:v>0.43099634428444911</c:v>
                </c:pt>
                <c:pt idx="7">
                  <c:v>0.46158535082956464</c:v>
                </c:pt>
                <c:pt idx="8">
                  <c:v>0.55205195265294482</c:v>
                </c:pt>
                <c:pt idx="9">
                  <c:v>0.54957308997620902</c:v>
                </c:pt>
                <c:pt idx="10">
                  <c:v>0.24804654545961302</c:v>
                </c:pt>
              </c:numCache>
            </c:numRef>
          </c:val>
        </c:ser>
        <c:ser>
          <c:idx val="2"/>
          <c:order val="2"/>
          <c:spPr>
            <a:solidFill>
              <a:srgbClr val="968FAB"/>
            </a:solidFill>
            <a:ln>
              <a:solidFill>
                <a:schemeClr val="tx1"/>
              </a:solidFill>
            </a:ln>
          </c:spPr>
          <c:invertIfNegative val="0"/>
          <c:errBars>
            <c:errBarType val="plus"/>
            <c:errValType val="cust"/>
            <c:noEndCap val="0"/>
            <c:plus>
              <c:numRef>
                <c:f>'SALGG Blanchisserie'!$A$45:$K$45</c:f>
                <c:numCache>
                  <c:formatCode>General</c:formatCode>
                  <c:ptCount val="11"/>
                  <c:pt idx="0">
                    <c:v>1.2897875025764938</c:v>
                  </c:pt>
                  <c:pt idx="1">
                    <c:v>0</c:v>
                  </c:pt>
                  <c:pt idx="2">
                    <c:v>0.46728836663483841</c:v>
                  </c:pt>
                  <c:pt idx="3">
                    <c:v>1.2521647886475207</c:v>
                  </c:pt>
                  <c:pt idx="4">
                    <c:v>0.55242394237564385</c:v>
                  </c:pt>
                  <c:pt idx="5">
                    <c:v>1.037488855107874</c:v>
                  </c:pt>
                  <c:pt idx="6">
                    <c:v>2.0462479461242111</c:v>
                  </c:pt>
                  <c:pt idx="7">
                    <c:v>0.78408710905991663</c:v>
                  </c:pt>
                  <c:pt idx="8">
                    <c:v>1.252158237976241</c:v>
                  </c:pt>
                  <c:pt idx="9">
                    <c:v>1.1893762808839838</c:v>
                  </c:pt>
                  <c:pt idx="10">
                    <c:v>0.52439814146388208</c:v>
                  </c:pt>
                </c:numCache>
              </c:numRef>
            </c:plus>
            <c:minus>
              <c:numLit>
                <c:formatCode>General</c:formatCode>
                <c:ptCount val="1"/>
                <c:pt idx="0">
                  <c:v>1</c:v>
                </c:pt>
              </c:numLit>
            </c:minus>
          </c:errBars>
          <c:cat>
            <c:strRef>
              <c:f>'SALGG Blanchisserie'!$A$40:$K$40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Blanchisserie'!$A$43:$K$43</c:f>
              <c:numCache>
                <c:formatCode>_(* #,##0.00_);_(* \(#,##0.00\);_(* "-"??_);_(@_)</c:formatCode>
                <c:ptCount val="11"/>
                <c:pt idx="0">
                  <c:v>0.77754597587929286</c:v>
                </c:pt>
                <c:pt idx="1">
                  <c:v>0</c:v>
                </c:pt>
                <c:pt idx="2">
                  <c:v>0.32849863329015205</c:v>
                </c:pt>
                <c:pt idx="3">
                  <c:v>0.62782031511967862</c:v>
                </c:pt>
                <c:pt idx="4">
                  <c:v>0.66882977220513018</c:v>
                </c:pt>
                <c:pt idx="5">
                  <c:v>0.5073319699257226</c:v>
                </c:pt>
                <c:pt idx="6">
                  <c:v>0.76213428892390378</c:v>
                </c:pt>
                <c:pt idx="7">
                  <c:v>0.72944730110661249</c:v>
                </c:pt>
                <c:pt idx="8">
                  <c:v>1.0071354167615048</c:v>
                </c:pt>
                <c:pt idx="9">
                  <c:v>0.79282148222822446</c:v>
                </c:pt>
                <c:pt idx="10">
                  <c:v>1.1545575642251942</c:v>
                </c:pt>
              </c:numCache>
            </c:numRef>
          </c:val>
        </c:ser>
        <c:dLbls>
          <c:showLegendKey val="0"/>
          <c:showVal val="0"/>
          <c:showCatName val="0"/>
          <c:showSerName val="0"/>
          <c:showPercent val="0"/>
          <c:showBubbleSize val="0"/>
        </c:dLbls>
        <c:gapWidth val="150"/>
        <c:overlap val="100"/>
        <c:axId val="91722496"/>
        <c:axId val="91724416"/>
      </c:barChart>
      <c:lineChart>
        <c:grouping val="standard"/>
        <c:varyColors val="0"/>
        <c:ser>
          <c:idx val="5"/>
          <c:order val="3"/>
          <c:spPr>
            <a:ln w="28575">
              <a:noFill/>
            </a:ln>
          </c:spPr>
          <c:marker>
            <c:symbol val="plus"/>
            <c:size val="6"/>
            <c:spPr>
              <a:ln>
                <a:solidFill>
                  <a:schemeClr val="tx1"/>
                </a:solidFill>
              </a:ln>
            </c:spPr>
          </c:marker>
          <c:cat>
            <c:strRef>
              <c:f>'SALGG Blanchisserie'!$A$40:$K$40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Blanchisserie'!$A$46:$K$46</c:f>
              <c:numCache>
                <c:formatCode>_(* #,##0.00_);_(* \(#,##0.00\);_(* "-"??_);_(@_)</c:formatCode>
                <c:ptCount val="11"/>
                <c:pt idx="0">
                  <c:v>2.5138660188214654</c:v>
                </c:pt>
                <c:pt idx="1">
                  <c:v>0</c:v>
                </c:pt>
                <c:pt idx="2">
                  <c:v>1.8093349269156651</c:v>
                </c:pt>
                <c:pt idx="3">
                  <c:v>2.3180547658618478</c:v>
                </c:pt>
                <c:pt idx="4">
                  <c:v>2.0671985756112958</c:v>
                </c:pt>
                <c:pt idx="5">
                  <c:v>2.1625699358513533</c:v>
                </c:pt>
                <c:pt idx="6">
                  <c:v>2.6276744001773591</c:v>
                </c:pt>
                <c:pt idx="7">
                  <c:v>2.3653675665810074</c:v>
                </c:pt>
                <c:pt idx="8">
                  <c:v>2.6229617445040794</c:v>
                </c:pt>
                <c:pt idx="9">
                  <c:v>2.792885624832083</c:v>
                </c:pt>
                <c:pt idx="10">
                  <c:v>2.6745110301193433</c:v>
                </c:pt>
              </c:numCache>
            </c:numRef>
          </c:val>
          <c:smooth val="0"/>
        </c:ser>
        <c:dLbls>
          <c:showLegendKey val="0"/>
          <c:showVal val="0"/>
          <c:showCatName val="0"/>
          <c:showSerName val="0"/>
          <c:showPercent val="0"/>
          <c:showBubbleSize val="0"/>
        </c:dLbls>
        <c:marker val="1"/>
        <c:smooth val="0"/>
        <c:axId val="91722496"/>
        <c:axId val="91724416"/>
      </c:lineChart>
      <c:catAx>
        <c:axId val="9172249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1724416"/>
        <c:crosses val="autoZero"/>
        <c:auto val="1"/>
        <c:lblAlgn val="ctr"/>
        <c:lblOffset val="100"/>
        <c:noMultiLvlLbl val="0"/>
      </c:catAx>
      <c:valAx>
        <c:axId val="91724416"/>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1722496"/>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441147810318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Méd nuclé'!$A$44:$K$44</c:f>
                <c:numCache>
                  <c:formatCode>General</c:formatCode>
                  <c:ptCount val="11"/>
                  <c:pt idx="0">
                    <c:v>0.36206176241727972</c:v>
                  </c:pt>
                  <c:pt idx="1">
                    <c:v>0</c:v>
                  </c:pt>
                  <c:pt idx="2">
                    <c:v>0.24854178387303039</c:v>
                  </c:pt>
                  <c:pt idx="3">
                    <c:v>0.304804450148914</c:v>
                  </c:pt>
                  <c:pt idx="4">
                    <c:v>0.30655790644451919</c:v>
                  </c:pt>
                  <c:pt idx="5">
                    <c:v>2.1154412546837662</c:v>
                  </c:pt>
                  <c:pt idx="6">
                    <c:v>0</c:v>
                  </c:pt>
                  <c:pt idx="7">
                    <c:v>0</c:v>
                  </c:pt>
                  <c:pt idx="8">
                    <c:v>0</c:v>
                  </c:pt>
                  <c:pt idx="9">
                    <c:v>6.9638491099785593E-2</c:v>
                  </c:pt>
                  <c:pt idx="10">
                    <c:v>0.22535328260219734</c:v>
                  </c:pt>
                </c:numCache>
              </c:numRef>
            </c:minus>
          </c:errBars>
          <c:cat>
            <c:strRef>
              <c:f>'SAMT Méd nuclé'!$A$40:$K$40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Méd nuclé'!$A$41:$K$41</c:f>
              <c:numCache>
                <c:formatCode>_(* #,##0.00_);_(* \(#,##0.00\);_(* "-"??_);_(@_)</c:formatCode>
                <c:ptCount val="11"/>
                <c:pt idx="0">
                  <c:v>2.6497106806920345</c:v>
                </c:pt>
                <c:pt idx="1">
                  <c:v>0</c:v>
                </c:pt>
                <c:pt idx="2">
                  <c:v>2.7705392448100508</c:v>
                </c:pt>
                <c:pt idx="3">
                  <c:v>2.5849193725919624</c:v>
                </c:pt>
                <c:pt idx="4">
                  <c:v>2.5716048372241556</c:v>
                </c:pt>
                <c:pt idx="5">
                  <c:v>12.155871014100033</c:v>
                </c:pt>
                <c:pt idx="6">
                  <c:v>0</c:v>
                </c:pt>
                <c:pt idx="7">
                  <c:v>0</c:v>
                </c:pt>
                <c:pt idx="8">
                  <c:v>0</c:v>
                </c:pt>
                <c:pt idx="9">
                  <c:v>2.9747180680219345</c:v>
                </c:pt>
                <c:pt idx="10">
                  <c:v>2.5200250761379066</c:v>
                </c:pt>
              </c:numCache>
            </c:numRef>
          </c:val>
        </c:ser>
        <c:ser>
          <c:idx val="1"/>
          <c:order val="1"/>
          <c:spPr>
            <a:solidFill>
              <a:srgbClr val="968FAB"/>
            </a:solidFill>
            <a:ln>
              <a:solidFill>
                <a:schemeClr val="tx1"/>
              </a:solidFill>
            </a:ln>
          </c:spPr>
          <c:invertIfNegative val="0"/>
          <c:cat>
            <c:strRef>
              <c:f>'SAMT Méd nuclé'!$A$40:$K$40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Méd nuclé'!$A$42:$K$42</c:f>
              <c:numCache>
                <c:formatCode>_(* #,##0.00_);_(* \(#,##0.00\);_(* "-"??_);_(@_)</c:formatCode>
                <c:ptCount val="11"/>
                <c:pt idx="0">
                  <c:v>0.46113360371459056</c:v>
                </c:pt>
                <c:pt idx="1">
                  <c:v>0</c:v>
                </c:pt>
                <c:pt idx="2">
                  <c:v>0.40128268251257726</c:v>
                </c:pt>
                <c:pt idx="3">
                  <c:v>0.40163107804196896</c:v>
                </c:pt>
                <c:pt idx="4">
                  <c:v>0.27097217353194969</c:v>
                </c:pt>
                <c:pt idx="5">
                  <c:v>3.5257354244729484</c:v>
                </c:pt>
                <c:pt idx="6">
                  <c:v>0</c:v>
                </c:pt>
                <c:pt idx="7">
                  <c:v>0</c:v>
                </c:pt>
                <c:pt idx="8">
                  <c:v>0</c:v>
                </c:pt>
                <c:pt idx="9">
                  <c:v>0.44425131394456452</c:v>
                </c:pt>
                <c:pt idx="10">
                  <c:v>1.1842610184667879</c:v>
                </c:pt>
              </c:numCache>
            </c:numRef>
          </c:val>
        </c:ser>
        <c:ser>
          <c:idx val="2"/>
          <c:order val="2"/>
          <c:spPr>
            <a:solidFill>
              <a:srgbClr val="968FAB"/>
            </a:solidFill>
            <a:ln>
              <a:solidFill>
                <a:schemeClr val="tx1"/>
              </a:solidFill>
            </a:ln>
          </c:spPr>
          <c:invertIfNegative val="0"/>
          <c:errBars>
            <c:errBarType val="plus"/>
            <c:errValType val="cust"/>
            <c:noEndCap val="0"/>
            <c:plus>
              <c:numRef>
                <c:f>'SAMT Méd nuclé'!$A$45:$K$45</c:f>
                <c:numCache>
                  <c:formatCode>General</c:formatCode>
                  <c:ptCount val="11"/>
                  <c:pt idx="0">
                    <c:v>2.9527605628665485</c:v>
                  </c:pt>
                  <c:pt idx="1">
                    <c:v>0</c:v>
                  </c:pt>
                  <c:pt idx="2">
                    <c:v>1.7972521304860907</c:v>
                  </c:pt>
                  <c:pt idx="3">
                    <c:v>1.2715298981331924</c:v>
                  </c:pt>
                  <c:pt idx="4">
                    <c:v>0.9919656039185285</c:v>
                  </c:pt>
                  <c:pt idx="5">
                    <c:v>2.1154412546837662</c:v>
                  </c:pt>
                  <c:pt idx="6">
                    <c:v>0</c:v>
                  </c:pt>
                  <c:pt idx="7">
                    <c:v>0</c:v>
                  </c:pt>
                  <c:pt idx="8">
                    <c:v>0</c:v>
                  </c:pt>
                  <c:pt idx="9">
                    <c:v>7.5462890516723569</c:v>
                  </c:pt>
                  <c:pt idx="10">
                    <c:v>3.4869757205320422</c:v>
                  </c:pt>
                </c:numCache>
              </c:numRef>
            </c:plus>
            <c:minus>
              <c:numLit>
                <c:formatCode>General</c:formatCode>
                <c:ptCount val="1"/>
                <c:pt idx="0">
                  <c:v>1</c:v>
                </c:pt>
              </c:numLit>
            </c:minus>
          </c:errBars>
          <c:cat>
            <c:strRef>
              <c:f>'SAMT Méd nuclé'!$A$40:$K$40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Méd nuclé'!$A$43:$K$43</c:f>
              <c:numCache>
                <c:formatCode>_(* #,##0.00_);_(* \(#,##0.00\);_(* "-"??_);_(@_)</c:formatCode>
                <c:ptCount val="11"/>
                <c:pt idx="0">
                  <c:v>1.4639712205213509</c:v>
                </c:pt>
                <c:pt idx="1">
                  <c:v>0</c:v>
                </c:pt>
                <c:pt idx="2">
                  <c:v>1.3667660625295373</c:v>
                </c:pt>
                <c:pt idx="3">
                  <c:v>0.90163184338668367</c:v>
                </c:pt>
                <c:pt idx="4">
                  <c:v>0.82931778410396895</c:v>
                </c:pt>
                <c:pt idx="5">
                  <c:v>3.5257354244729449</c:v>
                </c:pt>
                <c:pt idx="6">
                  <c:v>0</c:v>
                </c:pt>
                <c:pt idx="7">
                  <c:v>0</c:v>
                </c:pt>
                <c:pt idx="8">
                  <c:v>0</c:v>
                </c:pt>
                <c:pt idx="9">
                  <c:v>4.5979460698182129</c:v>
                </c:pt>
                <c:pt idx="10">
                  <c:v>1.263122787952736</c:v>
                </c:pt>
              </c:numCache>
            </c:numRef>
          </c:val>
        </c:ser>
        <c:dLbls>
          <c:showLegendKey val="0"/>
          <c:showVal val="0"/>
          <c:showCatName val="0"/>
          <c:showSerName val="0"/>
          <c:showPercent val="0"/>
          <c:showBubbleSize val="0"/>
        </c:dLbls>
        <c:gapWidth val="150"/>
        <c:overlap val="100"/>
        <c:axId val="132641152"/>
        <c:axId val="132643456"/>
      </c:barChart>
      <c:lineChart>
        <c:grouping val="standard"/>
        <c:varyColors val="0"/>
        <c:ser>
          <c:idx val="5"/>
          <c:order val="3"/>
          <c:spPr>
            <a:ln w="28575">
              <a:noFill/>
            </a:ln>
          </c:spPr>
          <c:marker>
            <c:symbol val="plus"/>
            <c:size val="6"/>
            <c:spPr>
              <a:ln>
                <a:solidFill>
                  <a:schemeClr val="tx1"/>
                </a:solidFill>
              </a:ln>
            </c:spPr>
          </c:marker>
          <c:cat>
            <c:strRef>
              <c:f>'SAMT Méd nuclé'!$A$40:$K$40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Méd nuclé'!$A$46:$K$46</c:f>
              <c:numCache>
                <c:formatCode>_(* #,##0.00_);_(* \(#,##0.00\);_(* "-"??_);_(@_)</c:formatCode>
                <c:ptCount val="11"/>
                <c:pt idx="0">
                  <c:v>5.0606366656440391</c:v>
                </c:pt>
                <c:pt idx="1">
                  <c:v>0</c:v>
                </c:pt>
                <c:pt idx="2">
                  <c:v>5.0088931503471228</c:v>
                </c:pt>
                <c:pt idx="3">
                  <c:v>5.0712071965641741</c:v>
                </c:pt>
                <c:pt idx="4">
                  <c:v>4.4281526970484899</c:v>
                </c:pt>
                <c:pt idx="5">
                  <c:v>15.681606438572981</c:v>
                </c:pt>
                <c:pt idx="6">
                  <c:v>0</c:v>
                </c:pt>
                <c:pt idx="7">
                  <c:v>0</c:v>
                </c:pt>
                <c:pt idx="8">
                  <c:v>0</c:v>
                </c:pt>
                <c:pt idx="9">
                  <c:v>7.5726641378401478</c:v>
                </c:pt>
                <c:pt idx="10">
                  <c:v>4.4419885900135823</c:v>
                </c:pt>
              </c:numCache>
            </c:numRef>
          </c:val>
          <c:smooth val="0"/>
        </c:ser>
        <c:dLbls>
          <c:showLegendKey val="0"/>
          <c:showVal val="0"/>
          <c:showCatName val="0"/>
          <c:showSerName val="0"/>
          <c:showPercent val="0"/>
          <c:showBubbleSize val="0"/>
        </c:dLbls>
        <c:marker val="1"/>
        <c:smooth val="0"/>
        <c:axId val="132641152"/>
        <c:axId val="132643456"/>
      </c:lineChart>
      <c:catAx>
        <c:axId val="132641152"/>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32643456"/>
        <c:crosses val="autoZero"/>
        <c:auto val="1"/>
        <c:lblAlgn val="ctr"/>
        <c:lblOffset val="100"/>
        <c:noMultiLvlLbl val="0"/>
      </c:catAx>
      <c:valAx>
        <c:axId val="132643456"/>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32641152"/>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227420101897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EF cardio-vasculaire'!$A$44:$K$44</c:f>
                <c:numCache>
                  <c:formatCode>General</c:formatCode>
                  <c:ptCount val="11"/>
                  <c:pt idx="0">
                    <c:v>0.29131946714171941</c:v>
                  </c:pt>
                  <c:pt idx="1">
                    <c:v>0</c:v>
                  </c:pt>
                  <c:pt idx="2">
                    <c:v>0.87174286607349005</c:v>
                  </c:pt>
                  <c:pt idx="3">
                    <c:v>0.3348385329450223</c:v>
                  </c:pt>
                  <c:pt idx="4">
                    <c:v>0.41241793802798216</c:v>
                  </c:pt>
                  <c:pt idx="5">
                    <c:v>0.18561412627839247</c:v>
                  </c:pt>
                  <c:pt idx="6">
                    <c:v>0.11960955610486512</c:v>
                  </c:pt>
                  <c:pt idx="7">
                    <c:v>0</c:v>
                  </c:pt>
                  <c:pt idx="8">
                    <c:v>0</c:v>
                  </c:pt>
                  <c:pt idx="9">
                    <c:v>0.39418721943040513</c:v>
                  </c:pt>
                  <c:pt idx="10">
                    <c:v>0</c:v>
                  </c:pt>
                </c:numCache>
              </c:numRef>
            </c:minus>
          </c:errBars>
          <c:cat>
            <c:strRef>
              <c:f>'SAMT EF cardio-vasculaire'!$A$40:$K$40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cardio-vasculaire'!$A$41:$K$41</c:f>
              <c:numCache>
                <c:formatCode>_(* #,##0.00_);_(* \(#,##0.00\);_(* "-"??_);_(@_)</c:formatCode>
                <c:ptCount val="11"/>
                <c:pt idx="0">
                  <c:v>0.84453793671108635</c:v>
                </c:pt>
                <c:pt idx="1">
                  <c:v>0</c:v>
                </c:pt>
                <c:pt idx="2">
                  <c:v>1.6887875043970662</c:v>
                </c:pt>
                <c:pt idx="3">
                  <c:v>0.79322783199349767</c:v>
                </c:pt>
                <c:pt idx="4">
                  <c:v>0.90752156417925411</c:v>
                </c:pt>
                <c:pt idx="5">
                  <c:v>0.58974927408692057</c:v>
                </c:pt>
                <c:pt idx="6">
                  <c:v>1.099876281982854</c:v>
                </c:pt>
                <c:pt idx="7">
                  <c:v>3.6531317987120135</c:v>
                </c:pt>
                <c:pt idx="8">
                  <c:v>0</c:v>
                </c:pt>
                <c:pt idx="9">
                  <c:v>0.97416373343617002</c:v>
                </c:pt>
                <c:pt idx="10">
                  <c:v>0</c:v>
                </c:pt>
              </c:numCache>
            </c:numRef>
          </c:val>
        </c:ser>
        <c:ser>
          <c:idx val="1"/>
          <c:order val="1"/>
          <c:spPr>
            <a:solidFill>
              <a:srgbClr val="968FAB"/>
            </a:solidFill>
            <a:ln>
              <a:solidFill>
                <a:schemeClr val="tx1"/>
              </a:solidFill>
            </a:ln>
          </c:spPr>
          <c:invertIfNegative val="0"/>
          <c:cat>
            <c:strRef>
              <c:f>'SAMT EF cardio-vasculaire'!$A$40:$K$40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cardio-vasculaire'!$A$42:$K$42</c:f>
              <c:numCache>
                <c:formatCode>_(* #,##0.00_);_(* \(#,##0.00\);_(* "-"??_);_(@_)</c:formatCode>
                <c:ptCount val="11"/>
                <c:pt idx="0">
                  <c:v>0.47798292937299136</c:v>
                </c:pt>
                <c:pt idx="1">
                  <c:v>0</c:v>
                </c:pt>
                <c:pt idx="2">
                  <c:v>0.45698830755533826</c:v>
                </c:pt>
                <c:pt idx="3">
                  <c:v>0.38184931719712301</c:v>
                </c:pt>
                <c:pt idx="4">
                  <c:v>0.39526062052039757</c:v>
                </c:pt>
                <c:pt idx="5">
                  <c:v>0.23028168264776494</c:v>
                </c:pt>
                <c:pt idx="6">
                  <c:v>0.1993492601747755</c:v>
                </c:pt>
                <c:pt idx="7">
                  <c:v>0</c:v>
                </c:pt>
                <c:pt idx="8">
                  <c:v>0</c:v>
                </c:pt>
                <c:pt idx="9">
                  <c:v>0.3244125639380967</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EF cardio-vasculaire'!$A$45:$K$45</c:f>
                <c:numCache>
                  <c:formatCode>General</c:formatCode>
                  <c:ptCount val="11"/>
                  <c:pt idx="0">
                    <c:v>1.2605823903283953</c:v>
                  </c:pt>
                  <c:pt idx="1">
                    <c:v>0</c:v>
                  </c:pt>
                  <c:pt idx="2">
                    <c:v>0.63366205269203668</c:v>
                  </c:pt>
                  <c:pt idx="3">
                    <c:v>1.2875150514942093</c:v>
                  </c:pt>
                  <c:pt idx="4">
                    <c:v>1.3321768809794334</c:v>
                  </c:pt>
                  <c:pt idx="5">
                    <c:v>0.55010155251098647</c:v>
                  </c:pt>
                  <c:pt idx="6">
                    <c:v>0.24509050254232534</c:v>
                  </c:pt>
                  <c:pt idx="7">
                    <c:v>0</c:v>
                  </c:pt>
                  <c:pt idx="8">
                    <c:v>0</c:v>
                  </c:pt>
                  <c:pt idx="9">
                    <c:v>1.482303157092784</c:v>
                  </c:pt>
                  <c:pt idx="10">
                    <c:v>0</c:v>
                  </c:pt>
                </c:numCache>
              </c:numRef>
            </c:plus>
            <c:minus>
              <c:numLit>
                <c:formatCode>General</c:formatCode>
                <c:ptCount val="1"/>
                <c:pt idx="0">
                  <c:v>1</c:v>
                </c:pt>
              </c:numLit>
            </c:minus>
          </c:errBars>
          <c:cat>
            <c:strRef>
              <c:f>'SAMT EF cardio-vasculaire'!$A$40:$K$40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cardio-vasculaire'!$A$43:$K$43</c:f>
              <c:numCache>
                <c:formatCode>_(* #,##0.00_);_(* \(#,##0.00\);_(* "-"??_);_(@_)</c:formatCode>
                <c:ptCount val="11"/>
                <c:pt idx="0">
                  <c:v>0.80470032859221563</c:v>
                </c:pt>
                <c:pt idx="1">
                  <c:v>0</c:v>
                </c:pt>
                <c:pt idx="2">
                  <c:v>0.81232334021773722</c:v>
                </c:pt>
                <c:pt idx="3">
                  <c:v>0.80574148468053863</c:v>
                </c:pt>
                <c:pt idx="4">
                  <c:v>0.83895388645714952</c:v>
                </c:pt>
                <c:pt idx="5">
                  <c:v>0.61197402340775597</c:v>
                </c:pt>
                <c:pt idx="6">
                  <c:v>0.40848417090387579</c:v>
                </c:pt>
                <c:pt idx="7">
                  <c:v>0</c:v>
                </c:pt>
                <c:pt idx="8">
                  <c:v>0</c:v>
                </c:pt>
                <c:pt idx="9">
                  <c:v>0.49933863113599442</c:v>
                </c:pt>
                <c:pt idx="10">
                  <c:v>0</c:v>
                </c:pt>
              </c:numCache>
            </c:numRef>
          </c:val>
        </c:ser>
        <c:dLbls>
          <c:showLegendKey val="0"/>
          <c:showVal val="0"/>
          <c:showCatName val="0"/>
          <c:showSerName val="0"/>
          <c:showPercent val="0"/>
          <c:showBubbleSize val="0"/>
        </c:dLbls>
        <c:gapWidth val="150"/>
        <c:overlap val="100"/>
        <c:axId val="138295936"/>
        <c:axId val="138691328"/>
      </c:barChart>
      <c:lineChart>
        <c:grouping val="standard"/>
        <c:varyColors val="0"/>
        <c:ser>
          <c:idx val="5"/>
          <c:order val="3"/>
          <c:spPr>
            <a:ln w="28575">
              <a:noFill/>
            </a:ln>
          </c:spPr>
          <c:marker>
            <c:symbol val="plus"/>
            <c:size val="6"/>
            <c:spPr>
              <a:ln>
                <a:solidFill>
                  <a:schemeClr val="tx1"/>
                </a:solidFill>
              </a:ln>
            </c:spPr>
          </c:marker>
          <c:cat>
            <c:strRef>
              <c:f>'SAMT EF cardio-vasculaire'!$A$40:$K$40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cardio-vasculaire'!$A$46:$K$46</c:f>
              <c:numCache>
                <c:formatCode>_(* #,##0.00_);_(* \(#,##0.00\);_(* "-"??_);_(@_)</c:formatCode>
                <c:ptCount val="11"/>
                <c:pt idx="0">
                  <c:v>1.9266652041314976</c:v>
                </c:pt>
                <c:pt idx="1">
                  <c:v>0</c:v>
                </c:pt>
                <c:pt idx="2">
                  <c:v>2.4948268164787728</c:v>
                </c:pt>
                <c:pt idx="3">
                  <c:v>1.5596156284619866</c:v>
                </c:pt>
                <c:pt idx="4">
                  <c:v>1.730734795533218</c:v>
                </c:pt>
                <c:pt idx="5">
                  <c:v>1.1184187011659941</c:v>
                </c:pt>
                <c:pt idx="6">
                  <c:v>1.4386488159770299</c:v>
                </c:pt>
                <c:pt idx="7">
                  <c:v>3.6531317987120135</c:v>
                </c:pt>
                <c:pt idx="8">
                  <c:v>0</c:v>
                </c:pt>
                <c:pt idx="9">
                  <c:v>2.9990719925861979</c:v>
                </c:pt>
                <c:pt idx="10">
                  <c:v>0</c:v>
                </c:pt>
              </c:numCache>
            </c:numRef>
          </c:val>
          <c:smooth val="0"/>
        </c:ser>
        <c:dLbls>
          <c:showLegendKey val="0"/>
          <c:showVal val="0"/>
          <c:showCatName val="0"/>
          <c:showSerName val="0"/>
          <c:showPercent val="0"/>
          <c:showBubbleSize val="0"/>
        </c:dLbls>
        <c:marker val="1"/>
        <c:smooth val="0"/>
        <c:axId val="138295936"/>
        <c:axId val="138691328"/>
      </c:lineChart>
      <c:catAx>
        <c:axId val="13829593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38691328"/>
        <c:crosses val="autoZero"/>
        <c:auto val="1"/>
        <c:lblAlgn val="ctr"/>
        <c:lblOffset val="100"/>
        <c:noMultiLvlLbl val="0"/>
      </c:catAx>
      <c:valAx>
        <c:axId val="13869132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38295936"/>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45428250040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EF pneumo'!$A$44:$K$44</c:f>
                <c:numCache>
                  <c:formatCode>General</c:formatCode>
                  <c:ptCount val="11"/>
                  <c:pt idx="0">
                    <c:v>0.87085994098977249</c:v>
                  </c:pt>
                  <c:pt idx="1">
                    <c:v>0</c:v>
                  </c:pt>
                  <c:pt idx="2">
                    <c:v>0.61413207234400824</c:v>
                  </c:pt>
                  <c:pt idx="3">
                    <c:v>0.6859006599375137</c:v>
                  </c:pt>
                  <c:pt idx="4">
                    <c:v>0.87848559850423502</c:v>
                  </c:pt>
                  <c:pt idx="5">
                    <c:v>0.55452296475228158</c:v>
                  </c:pt>
                  <c:pt idx="6">
                    <c:v>0</c:v>
                  </c:pt>
                  <c:pt idx="7">
                    <c:v>0</c:v>
                  </c:pt>
                  <c:pt idx="8">
                    <c:v>0</c:v>
                  </c:pt>
                  <c:pt idx="9">
                    <c:v>0.37495473055308626</c:v>
                  </c:pt>
                  <c:pt idx="10">
                    <c:v>0</c:v>
                  </c:pt>
                </c:numCache>
              </c:numRef>
            </c:minus>
          </c:errBars>
          <c:cat>
            <c:strRef>
              <c:f>'SAMT EF pneumo'!$A$40:$K$40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pneumo'!$A$41:$K$41</c:f>
              <c:numCache>
                <c:formatCode>_(* #,##0.00_);_(* \(#,##0.00\);_(* "-"??_);_(@_)</c:formatCode>
                <c:ptCount val="11"/>
                <c:pt idx="0">
                  <c:v>1.7358897890242415</c:v>
                </c:pt>
                <c:pt idx="1">
                  <c:v>0</c:v>
                </c:pt>
                <c:pt idx="2">
                  <c:v>2.9069926317522192</c:v>
                </c:pt>
                <c:pt idx="3">
                  <c:v>1.539808645481531</c:v>
                </c:pt>
                <c:pt idx="4">
                  <c:v>1.742581408988374</c:v>
                </c:pt>
                <c:pt idx="5">
                  <c:v>1.2411204341476341</c:v>
                </c:pt>
                <c:pt idx="6">
                  <c:v>1.5430691902863571</c:v>
                </c:pt>
                <c:pt idx="7">
                  <c:v>0</c:v>
                </c:pt>
                <c:pt idx="8">
                  <c:v>0</c:v>
                </c:pt>
                <c:pt idx="9">
                  <c:v>1.9885619116402298</c:v>
                </c:pt>
                <c:pt idx="10">
                  <c:v>0</c:v>
                </c:pt>
              </c:numCache>
            </c:numRef>
          </c:val>
        </c:ser>
        <c:ser>
          <c:idx val="1"/>
          <c:order val="1"/>
          <c:spPr>
            <a:solidFill>
              <a:srgbClr val="968FAB"/>
            </a:solidFill>
            <a:ln>
              <a:solidFill>
                <a:schemeClr val="tx1"/>
              </a:solidFill>
            </a:ln>
          </c:spPr>
          <c:invertIfNegative val="0"/>
          <c:cat>
            <c:strRef>
              <c:f>'SAMT EF pneumo'!$A$40:$K$40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pneumo'!$A$42:$K$42</c:f>
              <c:numCache>
                <c:formatCode>_(* #,##0.00_);_(* \(#,##0.00\);_(* "-"??_);_(@_)</c:formatCode>
                <c:ptCount val="11"/>
                <c:pt idx="0">
                  <c:v>1.0770589633530683</c:v>
                </c:pt>
                <c:pt idx="1">
                  <c:v>0</c:v>
                </c:pt>
                <c:pt idx="2">
                  <c:v>0.4598778187186654</c:v>
                </c:pt>
                <c:pt idx="3">
                  <c:v>0.97873865842055907</c:v>
                </c:pt>
                <c:pt idx="4">
                  <c:v>0.91873075463926734</c:v>
                </c:pt>
                <c:pt idx="5">
                  <c:v>0.37044206585236594</c:v>
                </c:pt>
                <c:pt idx="6">
                  <c:v>0</c:v>
                </c:pt>
                <c:pt idx="7">
                  <c:v>0</c:v>
                </c:pt>
                <c:pt idx="8">
                  <c:v>0</c:v>
                </c:pt>
                <c:pt idx="9">
                  <c:v>0.84076517927009364</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EF pneumo'!$A$45:$K$45</c:f>
                <c:numCache>
                  <c:formatCode>General</c:formatCode>
                  <c:ptCount val="11"/>
                  <c:pt idx="0">
                    <c:v>1.21458529426498</c:v>
                  </c:pt>
                  <c:pt idx="1">
                    <c:v>0</c:v>
                  </c:pt>
                  <c:pt idx="2">
                    <c:v>2.6642530478727462</c:v>
                  </c:pt>
                  <c:pt idx="3">
                    <c:v>1.4129085180312648</c:v>
                  </c:pt>
                  <c:pt idx="4">
                    <c:v>1.319163116210742</c:v>
                  </c:pt>
                  <c:pt idx="5">
                    <c:v>1.6321797214966121</c:v>
                  </c:pt>
                  <c:pt idx="6">
                    <c:v>0</c:v>
                  </c:pt>
                  <c:pt idx="7">
                    <c:v>0</c:v>
                  </c:pt>
                  <c:pt idx="8">
                    <c:v>0</c:v>
                  </c:pt>
                  <c:pt idx="9">
                    <c:v>0.8972949814796487</c:v>
                  </c:pt>
                  <c:pt idx="10">
                    <c:v>0</c:v>
                  </c:pt>
                </c:numCache>
              </c:numRef>
            </c:plus>
            <c:minus>
              <c:numLit>
                <c:formatCode>General</c:formatCode>
                <c:ptCount val="1"/>
                <c:pt idx="0">
                  <c:v>1</c:v>
                </c:pt>
              </c:numLit>
            </c:minus>
          </c:errBars>
          <c:cat>
            <c:strRef>
              <c:f>'SAMT EF pneumo'!$A$40:$K$40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pneumo'!$A$43:$K$43</c:f>
              <c:numCache>
                <c:formatCode>_(* #,##0.00_);_(* \(#,##0.00\);_(* "-"??_);_(@_)</c:formatCode>
                <c:ptCount val="11"/>
                <c:pt idx="0">
                  <c:v>1.2714822177331819</c:v>
                </c:pt>
                <c:pt idx="1">
                  <c:v>0</c:v>
                </c:pt>
                <c:pt idx="2">
                  <c:v>1.4124218549161696</c:v>
                </c:pt>
                <c:pt idx="3">
                  <c:v>1.3810838426835383</c:v>
                </c:pt>
                <c:pt idx="4">
                  <c:v>1.3973042273582235</c:v>
                </c:pt>
                <c:pt idx="5">
                  <c:v>1.4870900225737194</c:v>
                </c:pt>
                <c:pt idx="6">
                  <c:v>0</c:v>
                </c:pt>
                <c:pt idx="7">
                  <c:v>0</c:v>
                </c:pt>
                <c:pt idx="8">
                  <c:v>0</c:v>
                </c:pt>
                <c:pt idx="9">
                  <c:v>0.8753941733059607</c:v>
                </c:pt>
                <c:pt idx="10">
                  <c:v>0</c:v>
                </c:pt>
              </c:numCache>
            </c:numRef>
          </c:val>
        </c:ser>
        <c:dLbls>
          <c:showLegendKey val="0"/>
          <c:showVal val="0"/>
          <c:showCatName val="0"/>
          <c:showSerName val="0"/>
          <c:showPercent val="0"/>
          <c:showBubbleSize val="0"/>
        </c:dLbls>
        <c:gapWidth val="150"/>
        <c:overlap val="100"/>
        <c:axId val="140772480"/>
        <c:axId val="140792576"/>
      </c:barChart>
      <c:lineChart>
        <c:grouping val="standard"/>
        <c:varyColors val="0"/>
        <c:ser>
          <c:idx val="5"/>
          <c:order val="3"/>
          <c:spPr>
            <a:ln w="28575">
              <a:noFill/>
            </a:ln>
          </c:spPr>
          <c:marker>
            <c:symbol val="plus"/>
            <c:size val="6"/>
            <c:spPr>
              <a:ln>
                <a:solidFill>
                  <a:schemeClr val="tx1"/>
                </a:solidFill>
              </a:ln>
            </c:spPr>
          </c:marker>
          <c:cat>
            <c:strRef>
              <c:f>'SAMT EF pneumo'!$A$40:$K$40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pneumo'!$A$46:$K$46</c:f>
              <c:numCache>
                <c:formatCode>_(* #,##0.00_);_(* \(#,##0.00\);_(* "-"??_);_(@_)</c:formatCode>
                <c:ptCount val="11"/>
                <c:pt idx="0">
                  <c:v>3.355353292859681</c:v>
                </c:pt>
                <c:pt idx="1">
                  <c:v>0</c:v>
                </c:pt>
                <c:pt idx="2">
                  <c:v>4.6654853337784017</c:v>
                </c:pt>
                <c:pt idx="3">
                  <c:v>3.1096818691242656</c:v>
                </c:pt>
                <c:pt idx="4">
                  <c:v>3.3272715264662662</c:v>
                </c:pt>
                <c:pt idx="5">
                  <c:v>2.4594708428302567</c:v>
                </c:pt>
                <c:pt idx="6">
                  <c:v>1.5430691902863571</c:v>
                </c:pt>
                <c:pt idx="7">
                  <c:v>0</c:v>
                </c:pt>
                <c:pt idx="8">
                  <c:v>0</c:v>
                </c:pt>
                <c:pt idx="9">
                  <c:v>2.9109618233193841</c:v>
                </c:pt>
                <c:pt idx="10">
                  <c:v>0</c:v>
                </c:pt>
              </c:numCache>
            </c:numRef>
          </c:val>
          <c:smooth val="0"/>
        </c:ser>
        <c:dLbls>
          <c:showLegendKey val="0"/>
          <c:showVal val="0"/>
          <c:showCatName val="0"/>
          <c:showSerName val="0"/>
          <c:showPercent val="0"/>
          <c:showBubbleSize val="0"/>
        </c:dLbls>
        <c:marker val="1"/>
        <c:smooth val="0"/>
        <c:axId val="140772480"/>
        <c:axId val="140792576"/>
      </c:lineChart>
      <c:catAx>
        <c:axId val="14077248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40792576"/>
        <c:crosses val="autoZero"/>
        <c:auto val="1"/>
        <c:lblAlgn val="ctr"/>
        <c:lblOffset val="100"/>
        <c:noMultiLvlLbl val="0"/>
      </c:catAx>
      <c:valAx>
        <c:axId val="140792576"/>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40772480"/>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855607369467166"/>
          <c:y val="3.0651195299896544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EF duro'!$A$44:$K$44</c:f>
                <c:numCache>
                  <c:formatCode>General</c:formatCode>
                  <c:ptCount val="11"/>
                  <c:pt idx="0">
                    <c:v>1.252353960774546</c:v>
                  </c:pt>
                  <c:pt idx="1">
                    <c:v>0</c:v>
                  </c:pt>
                  <c:pt idx="2">
                    <c:v>0.45116296500215669</c:v>
                  </c:pt>
                  <c:pt idx="3">
                    <c:v>1.3586095297375755</c:v>
                  </c:pt>
                  <c:pt idx="4">
                    <c:v>1.2116287424142658</c:v>
                  </c:pt>
                  <c:pt idx="5">
                    <c:v>0.34494012917717964</c:v>
                  </c:pt>
                  <c:pt idx="6">
                    <c:v>0</c:v>
                  </c:pt>
                  <c:pt idx="7">
                    <c:v>0</c:v>
                  </c:pt>
                  <c:pt idx="8">
                    <c:v>0</c:v>
                  </c:pt>
                  <c:pt idx="9">
                    <c:v>1.2159339140543541</c:v>
                  </c:pt>
                  <c:pt idx="10">
                    <c:v>0</c:v>
                  </c:pt>
                </c:numCache>
              </c:numRef>
            </c:minus>
          </c:errBars>
          <c:cat>
            <c:strRef>
              <c:f>'SAMT EF duro'!$A$40:$K$40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duro'!$A$41:$K$41</c:f>
              <c:numCache>
                <c:formatCode>_(* #,##0.00_);_(* \(#,##0.00\);_(* "-"??_);_(@_)</c:formatCode>
                <c:ptCount val="11"/>
                <c:pt idx="0">
                  <c:v>2.1641240095570971</c:v>
                </c:pt>
                <c:pt idx="1">
                  <c:v>0</c:v>
                </c:pt>
                <c:pt idx="2">
                  <c:v>1.3074528124255955</c:v>
                </c:pt>
                <c:pt idx="3">
                  <c:v>2.480375718677915</c:v>
                </c:pt>
                <c:pt idx="4">
                  <c:v>3.2468723125726378</c:v>
                </c:pt>
                <c:pt idx="5">
                  <c:v>1.2655007120987936</c:v>
                </c:pt>
                <c:pt idx="6">
                  <c:v>0</c:v>
                </c:pt>
                <c:pt idx="7">
                  <c:v>0</c:v>
                </c:pt>
                <c:pt idx="8">
                  <c:v>0</c:v>
                </c:pt>
                <c:pt idx="9">
                  <c:v>2.0718058723175208</c:v>
                </c:pt>
                <c:pt idx="10">
                  <c:v>0</c:v>
                </c:pt>
              </c:numCache>
            </c:numRef>
          </c:val>
        </c:ser>
        <c:ser>
          <c:idx val="1"/>
          <c:order val="1"/>
          <c:spPr>
            <a:solidFill>
              <a:srgbClr val="968FAB"/>
            </a:solidFill>
            <a:ln>
              <a:solidFill>
                <a:schemeClr val="tx1"/>
              </a:solidFill>
            </a:ln>
          </c:spPr>
          <c:invertIfNegative val="0"/>
          <c:cat>
            <c:strRef>
              <c:f>'SAMT EF duro'!$A$40:$K$40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duro'!$A$42:$K$42</c:f>
              <c:numCache>
                <c:formatCode>_(* #,##0.00_);_(* \(#,##0.00\);_(* "-"??_);_(@_)</c:formatCode>
                <c:ptCount val="11"/>
                <c:pt idx="0">
                  <c:v>2.4773975558699184</c:v>
                </c:pt>
                <c:pt idx="1">
                  <c:v>0</c:v>
                </c:pt>
                <c:pt idx="2">
                  <c:v>1.9808099858115569</c:v>
                </c:pt>
                <c:pt idx="3">
                  <c:v>2.6235412763932064</c:v>
                </c:pt>
                <c:pt idx="4">
                  <c:v>1.9640913203792154</c:v>
                </c:pt>
                <c:pt idx="5">
                  <c:v>2.3795460815418861</c:v>
                </c:pt>
                <c:pt idx="6">
                  <c:v>0</c:v>
                </c:pt>
                <c:pt idx="7">
                  <c:v>0</c:v>
                </c:pt>
                <c:pt idx="8">
                  <c:v>0</c:v>
                </c:pt>
                <c:pt idx="9">
                  <c:v>2.540059078393865</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EF duro'!$A$45:$K$45</c:f>
                <c:numCache>
                  <c:formatCode>General</c:formatCode>
                  <c:ptCount val="11"/>
                  <c:pt idx="0">
                    <c:v>3.0643525836547134</c:v>
                  </c:pt>
                  <c:pt idx="1">
                    <c:v>0</c:v>
                  </c:pt>
                  <c:pt idx="2">
                    <c:v>1.641844335393146</c:v>
                  </c:pt>
                  <c:pt idx="3">
                    <c:v>2.7363077013168784</c:v>
                  </c:pt>
                  <c:pt idx="4">
                    <c:v>3.243828221135054</c:v>
                  </c:pt>
                  <c:pt idx="5">
                    <c:v>2.4545286137860893</c:v>
                  </c:pt>
                  <c:pt idx="6">
                    <c:v>0</c:v>
                  </c:pt>
                  <c:pt idx="7">
                    <c:v>0</c:v>
                  </c:pt>
                  <c:pt idx="8">
                    <c:v>0</c:v>
                  </c:pt>
                  <c:pt idx="9">
                    <c:v>2.2784587956641644</c:v>
                  </c:pt>
                  <c:pt idx="10">
                    <c:v>0</c:v>
                  </c:pt>
                </c:numCache>
              </c:numRef>
            </c:plus>
            <c:minus>
              <c:numLit>
                <c:formatCode>General</c:formatCode>
                <c:ptCount val="1"/>
                <c:pt idx="0">
                  <c:v>1</c:v>
                </c:pt>
              </c:numLit>
            </c:minus>
          </c:errBars>
          <c:cat>
            <c:strRef>
              <c:f>'SAMT EF duro'!$A$40:$K$40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duro'!$A$43:$K$43</c:f>
              <c:numCache>
                <c:formatCode>_(* #,##0.00_);_(* \(#,##0.00\);_(* "-"??_);_(@_)</c:formatCode>
                <c:ptCount val="11"/>
                <c:pt idx="0">
                  <c:v>4.0191337562977063</c:v>
                </c:pt>
                <c:pt idx="1">
                  <c:v>0</c:v>
                </c:pt>
                <c:pt idx="2">
                  <c:v>0.77340651702175833</c:v>
                </c:pt>
                <c:pt idx="3">
                  <c:v>3.9633202860243371</c:v>
                </c:pt>
                <c:pt idx="4">
                  <c:v>4.0813782605640663</c:v>
                </c:pt>
                <c:pt idx="5">
                  <c:v>4.2625319566333495</c:v>
                </c:pt>
                <c:pt idx="6">
                  <c:v>0</c:v>
                </c:pt>
                <c:pt idx="7">
                  <c:v>0</c:v>
                </c:pt>
                <c:pt idx="8">
                  <c:v>0</c:v>
                </c:pt>
                <c:pt idx="9">
                  <c:v>3.620510983318761</c:v>
                </c:pt>
                <c:pt idx="10">
                  <c:v>0</c:v>
                </c:pt>
              </c:numCache>
            </c:numRef>
          </c:val>
        </c:ser>
        <c:dLbls>
          <c:showLegendKey val="0"/>
          <c:showVal val="0"/>
          <c:showCatName val="0"/>
          <c:showSerName val="0"/>
          <c:showPercent val="0"/>
          <c:showBubbleSize val="0"/>
        </c:dLbls>
        <c:gapWidth val="150"/>
        <c:overlap val="100"/>
        <c:axId val="215123840"/>
        <c:axId val="215131648"/>
      </c:barChart>
      <c:lineChart>
        <c:grouping val="standard"/>
        <c:varyColors val="0"/>
        <c:ser>
          <c:idx val="5"/>
          <c:order val="3"/>
          <c:spPr>
            <a:ln w="28575">
              <a:noFill/>
            </a:ln>
          </c:spPr>
          <c:marker>
            <c:symbol val="plus"/>
            <c:size val="6"/>
            <c:spPr>
              <a:ln>
                <a:solidFill>
                  <a:schemeClr val="tx1"/>
                </a:solidFill>
              </a:ln>
            </c:spPr>
          </c:marker>
          <c:cat>
            <c:strRef>
              <c:f>'SAMT EF duro'!$A$40:$K$40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duro'!$A$46:$K$46</c:f>
              <c:numCache>
                <c:formatCode>_(* #,##0.00_);_(* \(#,##0.00\);_(* "-"??_);_(@_)</c:formatCode>
                <c:ptCount val="11"/>
                <c:pt idx="0">
                  <c:v>6.6518832642666306</c:v>
                </c:pt>
                <c:pt idx="1">
                  <c:v>0</c:v>
                </c:pt>
                <c:pt idx="2">
                  <c:v>3.6837681737385508</c:v>
                </c:pt>
                <c:pt idx="3">
                  <c:v>7.9063746547018772</c:v>
                </c:pt>
                <c:pt idx="4">
                  <c:v>8.9406580927587243</c:v>
                </c:pt>
                <c:pt idx="5">
                  <c:v>4.9759049135408038</c:v>
                </c:pt>
                <c:pt idx="6">
                  <c:v>0</c:v>
                </c:pt>
                <c:pt idx="7">
                  <c:v>0</c:v>
                </c:pt>
                <c:pt idx="8">
                  <c:v>0</c:v>
                </c:pt>
                <c:pt idx="9">
                  <c:v>6.6895127608698122</c:v>
                </c:pt>
                <c:pt idx="10">
                  <c:v>0</c:v>
                </c:pt>
              </c:numCache>
            </c:numRef>
          </c:val>
          <c:smooth val="0"/>
        </c:ser>
        <c:dLbls>
          <c:showLegendKey val="0"/>
          <c:showVal val="0"/>
          <c:showCatName val="0"/>
          <c:showSerName val="0"/>
          <c:showPercent val="0"/>
          <c:showBubbleSize val="0"/>
        </c:dLbls>
        <c:marker val="1"/>
        <c:smooth val="0"/>
        <c:axId val="215123840"/>
        <c:axId val="215131648"/>
      </c:lineChart>
      <c:catAx>
        <c:axId val="21512384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215131648"/>
        <c:crosses val="autoZero"/>
        <c:auto val="1"/>
        <c:lblAlgn val="ctr"/>
        <c:lblOffset val="100"/>
        <c:noMultiLvlLbl val="0"/>
      </c:catAx>
      <c:valAx>
        <c:axId val="21513164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215123840"/>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530004532565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Explo fonc'!$A$44:$K$44</c:f>
                <c:numCache>
                  <c:formatCode>General</c:formatCode>
                  <c:ptCount val="11"/>
                  <c:pt idx="0">
                    <c:v>0.51363091322280563</c:v>
                  </c:pt>
                  <c:pt idx="1">
                    <c:v>0</c:v>
                  </c:pt>
                  <c:pt idx="2">
                    <c:v>6.8576405974596799E-2</c:v>
                  </c:pt>
                  <c:pt idx="3">
                    <c:v>0.53578466332377106</c:v>
                  </c:pt>
                  <c:pt idx="4">
                    <c:v>0.46155242698852228</c:v>
                  </c:pt>
                  <c:pt idx="5">
                    <c:v>0.42618549772287961</c:v>
                  </c:pt>
                  <c:pt idx="6">
                    <c:v>0.31701524001526338</c:v>
                  </c:pt>
                  <c:pt idx="7">
                    <c:v>1.0706892286307421</c:v>
                  </c:pt>
                  <c:pt idx="8">
                    <c:v>0</c:v>
                  </c:pt>
                  <c:pt idx="9">
                    <c:v>0.53004374988819292</c:v>
                  </c:pt>
                  <c:pt idx="10">
                    <c:v>0.41067143926800975</c:v>
                  </c:pt>
                </c:numCache>
              </c:numRef>
            </c:minus>
          </c:errBars>
          <c:cat>
            <c:strRef>
              <c:f>'SAMT Explo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Explo fonc'!$A$41:$K$41</c:f>
              <c:numCache>
                <c:formatCode>_(* #,##0.00_);_(* \(#,##0.00\);_(* "-"??_);_(@_)</c:formatCode>
                <c:ptCount val="11"/>
                <c:pt idx="0">
                  <c:v>1.8475049413104969</c:v>
                </c:pt>
                <c:pt idx="1">
                  <c:v>0</c:v>
                </c:pt>
                <c:pt idx="2">
                  <c:v>1.9564653616552055</c:v>
                </c:pt>
                <c:pt idx="3">
                  <c:v>1.7457284436063263</c:v>
                </c:pt>
                <c:pt idx="4">
                  <c:v>1.9164325299883687</c:v>
                </c:pt>
                <c:pt idx="5">
                  <c:v>1.6804880485674523</c:v>
                </c:pt>
                <c:pt idx="6">
                  <c:v>1.1611531697436837</c:v>
                </c:pt>
                <c:pt idx="7">
                  <c:v>3.4181647821192374</c:v>
                </c:pt>
                <c:pt idx="8">
                  <c:v>0</c:v>
                </c:pt>
                <c:pt idx="9">
                  <c:v>1.8455192436401116</c:v>
                </c:pt>
                <c:pt idx="10">
                  <c:v>2.2237218359437776</c:v>
                </c:pt>
              </c:numCache>
            </c:numRef>
          </c:val>
        </c:ser>
        <c:ser>
          <c:idx val="1"/>
          <c:order val="1"/>
          <c:spPr>
            <a:solidFill>
              <a:srgbClr val="968FAB"/>
            </a:solidFill>
            <a:ln>
              <a:solidFill>
                <a:schemeClr val="tx1"/>
              </a:solidFill>
            </a:ln>
          </c:spPr>
          <c:invertIfNegative val="0"/>
          <c:cat>
            <c:strRef>
              <c:f>'SAMT Explo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Explo fonc'!$A$42:$K$42</c:f>
              <c:numCache>
                <c:formatCode>_(* #,##0.00_);_(* \(#,##0.00\);_(* "-"??_);_(@_)</c:formatCode>
                <c:ptCount val="11"/>
                <c:pt idx="0">
                  <c:v>0.77913996299810506</c:v>
                </c:pt>
                <c:pt idx="1">
                  <c:v>0</c:v>
                </c:pt>
                <c:pt idx="2">
                  <c:v>0.91560162426062686</c:v>
                </c:pt>
                <c:pt idx="3">
                  <c:v>0.81392591749006349</c:v>
                </c:pt>
                <c:pt idx="4">
                  <c:v>0.694508933338426</c:v>
                </c:pt>
                <c:pt idx="5">
                  <c:v>0.83124104510201668</c:v>
                </c:pt>
                <c:pt idx="6">
                  <c:v>0.7137954707255143</c:v>
                </c:pt>
                <c:pt idx="7">
                  <c:v>5.2971157880051898</c:v>
                </c:pt>
                <c:pt idx="8">
                  <c:v>0</c:v>
                </c:pt>
                <c:pt idx="9">
                  <c:v>1.0546663283670852</c:v>
                </c:pt>
                <c:pt idx="10">
                  <c:v>0.68445239878001596</c:v>
                </c:pt>
              </c:numCache>
            </c:numRef>
          </c:val>
        </c:ser>
        <c:ser>
          <c:idx val="2"/>
          <c:order val="2"/>
          <c:spPr>
            <a:solidFill>
              <a:srgbClr val="968FAB"/>
            </a:solidFill>
            <a:ln>
              <a:solidFill>
                <a:schemeClr val="tx1"/>
              </a:solidFill>
            </a:ln>
          </c:spPr>
          <c:invertIfNegative val="0"/>
          <c:errBars>
            <c:errBarType val="plus"/>
            <c:errValType val="cust"/>
            <c:noEndCap val="0"/>
            <c:plus>
              <c:numRef>
                <c:f>'SAMT Explo fonc'!$A$45:$K$45</c:f>
                <c:numCache>
                  <c:formatCode>General</c:formatCode>
                  <c:ptCount val="11"/>
                  <c:pt idx="0">
                    <c:v>4.555759425951508</c:v>
                  </c:pt>
                  <c:pt idx="1">
                    <c:v>0</c:v>
                  </c:pt>
                  <c:pt idx="2">
                    <c:v>1.3185543126271404</c:v>
                  </c:pt>
                  <c:pt idx="3">
                    <c:v>3.1872020972654251</c:v>
                  </c:pt>
                  <c:pt idx="4">
                    <c:v>1.7348846140389282</c:v>
                  </c:pt>
                  <c:pt idx="5">
                    <c:v>4.3386396811181651</c:v>
                  </c:pt>
                  <c:pt idx="6">
                    <c:v>6.4557240572205359</c:v>
                  </c:pt>
                  <c:pt idx="7">
                    <c:v>7.6605812291548858</c:v>
                  </c:pt>
                  <c:pt idx="8">
                    <c:v>0</c:v>
                  </c:pt>
                  <c:pt idx="9">
                    <c:v>19.938412051933582</c:v>
                  </c:pt>
                  <c:pt idx="10">
                    <c:v>0.31392456648949896</c:v>
                  </c:pt>
                </c:numCache>
              </c:numRef>
            </c:plus>
            <c:minus>
              <c:numLit>
                <c:formatCode>General</c:formatCode>
                <c:ptCount val="1"/>
                <c:pt idx="0">
                  <c:v>1</c:v>
                </c:pt>
              </c:numLit>
            </c:minus>
          </c:errBars>
          <c:cat>
            <c:strRef>
              <c:f>'SAMT Explo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Explo fonc'!$A$43:$K$43</c:f>
              <c:numCache>
                <c:formatCode>_(* #,##0.00_);_(* \(#,##0.00\);_(* "-"??_);_(@_)</c:formatCode>
                <c:ptCount val="11"/>
                <c:pt idx="0">
                  <c:v>1.8777507302999714</c:v>
                </c:pt>
                <c:pt idx="1">
                  <c:v>0</c:v>
                </c:pt>
                <c:pt idx="2">
                  <c:v>0.69624793347423619</c:v>
                </c:pt>
                <c:pt idx="3">
                  <c:v>1.6129923736739022</c:v>
                </c:pt>
                <c:pt idx="4">
                  <c:v>1.5757949150491455</c:v>
                </c:pt>
                <c:pt idx="5">
                  <c:v>1.4006237512584865</c:v>
                </c:pt>
                <c:pt idx="6">
                  <c:v>3.2911969061357396</c:v>
                </c:pt>
                <c:pt idx="7">
                  <c:v>8.1215462733670094</c:v>
                </c:pt>
                <c:pt idx="8">
                  <c:v>0</c:v>
                </c:pt>
                <c:pt idx="9">
                  <c:v>4.6157975306603989</c:v>
                </c:pt>
                <c:pt idx="10">
                  <c:v>0.52320761081583189</c:v>
                </c:pt>
              </c:numCache>
            </c:numRef>
          </c:val>
        </c:ser>
        <c:dLbls>
          <c:showLegendKey val="0"/>
          <c:showVal val="0"/>
          <c:showCatName val="0"/>
          <c:showSerName val="0"/>
          <c:showPercent val="0"/>
          <c:showBubbleSize val="0"/>
        </c:dLbls>
        <c:gapWidth val="150"/>
        <c:overlap val="100"/>
        <c:axId val="217884544"/>
        <c:axId val="43295488"/>
      </c:barChart>
      <c:lineChart>
        <c:grouping val="standard"/>
        <c:varyColors val="0"/>
        <c:ser>
          <c:idx val="5"/>
          <c:order val="3"/>
          <c:spPr>
            <a:ln w="28575">
              <a:noFill/>
            </a:ln>
          </c:spPr>
          <c:marker>
            <c:symbol val="plus"/>
            <c:size val="6"/>
            <c:spPr>
              <a:ln>
                <a:solidFill>
                  <a:schemeClr val="tx1"/>
                </a:solidFill>
              </a:ln>
            </c:spPr>
          </c:marker>
          <c:cat>
            <c:strRef>
              <c:f>'SAMT Explo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Explo fonc'!$A$46:$K$46</c:f>
              <c:numCache>
                <c:formatCode>_(* #,##0.00_);_(* \(#,##0.00\);_(* "-"??_);_(@_)</c:formatCode>
                <c:ptCount val="11"/>
                <c:pt idx="0">
                  <c:v>5.3793772557624635</c:v>
                </c:pt>
                <c:pt idx="1">
                  <c:v>0</c:v>
                </c:pt>
                <c:pt idx="2">
                  <c:v>3.1710318077517234</c:v>
                </c:pt>
                <c:pt idx="3">
                  <c:v>4.1579209606092151</c:v>
                </c:pt>
                <c:pt idx="4">
                  <c:v>3.5183206087416163</c:v>
                </c:pt>
                <c:pt idx="5">
                  <c:v>4.8543559549276365</c:v>
                </c:pt>
                <c:pt idx="6">
                  <c:v>4.724399366395339</c:v>
                </c:pt>
                <c:pt idx="7">
                  <c:v>11.903775429575262</c:v>
                </c:pt>
                <c:pt idx="8">
                  <c:v>0</c:v>
                </c:pt>
                <c:pt idx="9">
                  <c:v>10.380147268487649</c:v>
                </c:pt>
                <c:pt idx="10">
                  <c:v>2.8006777094143374</c:v>
                </c:pt>
              </c:numCache>
            </c:numRef>
          </c:val>
          <c:smooth val="0"/>
        </c:ser>
        <c:dLbls>
          <c:showLegendKey val="0"/>
          <c:showVal val="0"/>
          <c:showCatName val="0"/>
          <c:showSerName val="0"/>
          <c:showPercent val="0"/>
          <c:showBubbleSize val="0"/>
        </c:dLbls>
        <c:marker val="1"/>
        <c:smooth val="0"/>
        <c:axId val="217884544"/>
        <c:axId val="43295488"/>
      </c:lineChart>
      <c:catAx>
        <c:axId val="21788454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3295488"/>
        <c:crosses val="autoZero"/>
        <c:auto val="1"/>
        <c:lblAlgn val="ctr"/>
        <c:lblOffset val="100"/>
        <c:noMultiLvlLbl val="0"/>
      </c:catAx>
      <c:valAx>
        <c:axId val="4329548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217884544"/>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168603924511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Réadap et rééduc fonc'!$A$44:$K$44</c:f>
                <c:numCache>
                  <c:formatCode>General</c:formatCode>
                  <c:ptCount val="11"/>
                  <c:pt idx="0">
                    <c:v>0.5353876161134874</c:v>
                  </c:pt>
                  <c:pt idx="1">
                    <c:v>0</c:v>
                  </c:pt>
                  <c:pt idx="2">
                    <c:v>0.8167368426917383</c:v>
                  </c:pt>
                  <c:pt idx="3">
                    <c:v>0.44859043574893653</c:v>
                  </c:pt>
                  <c:pt idx="4">
                    <c:v>0.77010804589354942</c:v>
                  </c:pt>
                  <c:pt idx="5">
                    <c:v>0.39735044712950018</c:v>
                  </c:pt>
                  <c:pt idx="6">
                    <c:v>0.38954969658949601</c:v>
                  </c:pt>
                  <c:pt idx="7">
                    <c:v>1.033930094137681</c:v>
                  </c:pt>
                  <c:pt idx="8">
                    <c:v>1.2346944246731799</c:v>
                  </c:pt>
                  <c:pt idx="9">
                    <c:v>0.51783426600954452</c:v>
                  </c:pt>
                  <c:pt idx="10">
                    <c:v>0.61903638588377086</c:v>
                  </c:pt>
                </c:numCache>
              </c:numRef>
            </c:minus>
          </c:errBars>
          <c:cat>
            <c:strRef>
              <c:f>'SAMT Réadap et rééduc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Réadap et rééduc fonc'!$A$41:$K$41</c:f>
              <c:numCache>
                <c:formatCode>_(* #,##0.00_);_(* \(#,##0.00\);_(* "-"??_);_(@_)</c:formatCode>
                <c:ptCount val="11"/>
                <c:pt idx="0">
                  <c:v>2.2002469115112175</c:v>
                </c:pt>
                <c:pt idx="1">
                  <c:v>0</c:v>
                </c:pt>
                <c:pt idx="2">
                  <c:v>2.203287696125515</c:v>
                </c:pt>
                <c:pt idx="3">
                  <c:v>2.1125042952581898</c:v>
                </c:pt>
                <c:pt idx="4">
                  <c:v>2.5418178508481302</c:v>
                </c:pt>
                <c:pt idx="5">
                  <c:v>2.0413262493295283</c:v>
                </c:pt>
                <c:pt idx="6">
                  <c:v>2.0682023803611935</c:v>
                </c:pt>
                <c:pt idx="7">
                  <c:v>3.1349188829086345</c:v>
                </c:pt>
                <c:pt idx="8">
                  <c:v>3.1039950453387228</c:v>
                </c:pt>
                <c:pt idx="9">
                  <c:v>2.3136597937601389</c:v>
                </c:pt>
                <c:pt idx="10">
                  <c:v>2.1769857675603044</c:v>
                </c:pt>
              </c:numCache>
            </c:numRef>
          </c:val>
        </c:ser>
        <c:ser>
          <c:idx val="1"/>
          <c:order val="1"/>
          <c:spPr>
            <a:solidFill>
              <a:srgbClr val="968FAB"/>
            </a:solidFill>
            <a:ln>
              <a:solidFill>
                <a:schemeClr val="tx1"/>
              </a:solidFill>
            </a:ln>
          </c:spPr>
          <c:invertIfNegative val="0"/>
          <c:cat>
            <c:strRef>
              <c:f>'SAMT Réadap et rééduc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Réadap et rééduc fonc'!$A$42:$K$42</c:f>
              <c:numCache>
                <c:formatCode>_(* #,##0.00_);_(* \(#,##0.00\);_(* "-"??_);_(@_)</c:formatCode>
                <c:ptCount val="11"/>
                <c:pt idx="0">
                  <c:v>0.95299817518115804</c:v>
                </c:pt>
                <c:pt idx="1">
                  <c:v>0</c:v>
                </c:pt>
                <c:pt idx="2">
                  <c:v>0.87867881543135873</c:v>
                </c:pt>
                <c:pt idx="3">
                  <c:v>0.73954186005521994</c:v>
                </c:pt>
                <c:pt idx="4">
                  <c:v>0.63637352772817346</c:v>
                </c:pt>
                <c:pt idx="5">
                  <c:v>0.72433463420824218</c:v>
                </c:pt>
                <c:pt idx="6">
                  <c:v>0.57422513361943928</c:v>
                </c:pt>
                <c:pt idx="7">
                  <c:v>2.2629634700325432</c:v>
                </c:pt>
                <c:pt idx="8">
                  <c:v>1.4192890399765488</c:v>
                </c:pt>
                <c:pt idx="9">
                  <c:v>1.0524454439602362</c:v>
                </c:pt>
                <c:pt idx="10">
                  <c:v>1.0317273098062851</c:v>
                </c:pt>
              </c:numCache>
            </c:numRef>
          </c:val>
        </c:ser>
        <c:ser>
          <c:idx val="2"/>
          <c:order val="2"/>
          <c:spPr>
            <a:solidFill>
              <a:srgbClr val="968FAB"/>
            </a:solidFill>
            <a:ln>
              <a:solidFill>
                <a:schemeClr val="tx1"/>
              </a:solidFill>
            </a:ln>
          </c:spPr>
          <c:invertIfNegative val="0"/>
          <c:errBars>
            <c:errBarType val="plus"/>
            <c:errValType val="cust"/>
            <c:noEndCap val="0"/>
            <c:plus>
              <c:numRef>
                <c:f>'SAMT Réadap et rééduc fonc'!$A$45:$K$45</c:f>
                <c:numCache>
                  <c:formatCode>General</c:formatCode>
                  <c:ptCount val="11"/>
                  <c:pt idx="0">
                    <c:v>14.435854877863436</c:v>
                  </c:pt>
                  <c:pt idx="1">
                    <c:v>0</c:v>
                  </c:pt>
                  <c:pt idx="2">
                    <c:v>1.2002828730265005</c:v>
                  </c:pt>
                  <c:pt idx="3">
                    <c:v>11.701358613757508</c:v>
                  </c:pt>
                  <c:pt idx="4">
                    <c:v>14.31059145749049</c:v>
                  </c:pt>
                  <c:pt idx="5">
                    <c:v>9.181920611028124</c:v>
                  </c:pt>
                  <c:pt idx="6">
                    <c:v>21.344733981356761</c:v>
                  </c:pt>
                  <c:pt idx="7">
                    <c:v>35.994557362307596</c:v>
                  </c:pt>
                  <c:pt idx="8">
                    <c:v>35.953033539203787</c:v>
                  </c:pt>
                  <c:pt idx="9">
                    <c:v>16.052220207389762</c:v>
                  </c:pt>
                  <c:pt idx="10">
                    <c:v>4.999772884414222E-2</c:v>
                  </c:pt>
                </c:numCache>
              </c:numRef>
            </c:plus>
            <c:minus>
              <c:numLit>
                <c:formatCode>General</c:formatCode>
                <c:ptCount val="1"/>
                <c:pt idx="0">
                  <c:v>1</c:v>
                </c:pt>
              </c:numLit>
            </c:minus>
          </c:errBars>
          <c:cat>
            <c:strRef>
              <c:f>'SAMT Réadap et rééduc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Réadap et rééduc fonc'!$A$43:$K$43</c:f>
              <c:numCache>
                <c:formatCode>_(* #,##0.00_);_(* \(#,##0.00\);_(* "-"??_);_(@_)</c:formatCode>
                <c:ptCount val="11"/>
                <c:pt idx="0">
                  <c:v>2.2372297150941436</c:v>
                </c:pt>
                <c:pt idx="1">
                  <c:v>0</c:v>
                </c:pt>
                <c:pt idx="2">
                  <c:v>1.0381614469080249</c:v>
                </c:pt>
                <c:pt idx="3">
                  <c:v>1.9095376430766802</c:v>
                </c:pt>
                <c:pt idx="4">
                  <c:v>1.5833924198137863</c:v>
                </c:pt>
                <c:pt idx="5">
                  <c:v>1.2383469327440357</c:v>
                </c:pt>
                <c:pt idx="6">
                  <c:v>5.7448783056042219</c:v>
                </c:pt>
                <c:pt idx="7">
                  <c:v>4.6631439097907954</c:v>
                </c:pt>
                <c:pt idx="8">
                  <c:v>13.804006573411932</c:v>
                </c:pt>
                <c:pt idx="9">
                  <c:v>3.9152888826287295</c:v>
                </c:pt>
                <c:pt idx="10">
                  <c:v>8.332954807357007E-2</c:v>
                </c:pt>
              </c:numCache>
            </c:numRef>
          </c:val>
        </c:ser>
        <c:dLbls>
          <c:showLegendKey val="0"/>
          <c:showVal val="0"/>
          <c:showCatName val="0"/>
          <c:showSerName val="0"/>
          <c:showPercent val="0"/>
          <c:showBubbleSize val="0"/>
        </c:dLbls>
        <c:gapWidth val="150"/>
        <c:overlap val="100"/>
        <c:axId val="43397120"/>
        <c:axId val="43399040"/>
      </c:barChart>
      <c:lineChart>
        <c:grouping val="standard"/>
        <c:varyColors val="0"/>
        <c:ser>
          <c:idx val="5"/>
          <c:order val="3"/>
          <c:spPr>
            <a:ln w="28575">
              <a:noFill/>
            </a:ln>
          </c:spPr>
          <c:marker>
            <c:symbol val="plus"/>
            <c:size val="6"/>
            <c:spPr>
              <a:ln>
                <a:solidFill>
                  <a:schemeClr val="tx1"/>
                </a:solidFill>
              </a:ln>
            </c:spPr>
          </c:marker>
          <c:cat>
            <c:strRef>
              <c:f>'SAMT Réadap et rééduc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Réadap et rééduc fonc'!$A$46:$K$46</c:f>
              <c:numCache>
                <c:formatCode>_(* #,##0.00_);_(* \(#,##0.00\);_(* "-"??_);_(@_)</c:formatCode>
                <c:ptCount val="11"/>
                <c:pt idx="0">
                  <c:v>9.1304621331844302</c:v>
                </c:pt>
                <c:pt idx="1">
                  <c:v>0</c:v>
                </c:pt>
                <c:pt idx="2">
                  <c:v>11.552389717690852</c:v>
                </c:pt>
                <c:pt idx="3">
                  <c:v>7.3359281953613404</c:v>
                </c:pt>
                <c:pt idx="4">
                  <c:v>7.9128875587786558</c:v>
                </c:pt>
                <c:pt idx="5">
                  <c:v>5.3551359454497529</c:v>
                </c:pt>
                <c:pt idx="6">
                  <c:v>11.077804452829161</c:v>
                </c:pt>
                <c:pt idx="7">
                  <c:v>17.117979066452147</c:v>
                </c:pt>
                <c:pt idx="8">
                  <c:v>18.439322039113133</c:v>
                </c:pt>
                <c:pt idx="9">
                  <c:v>9.7220208966374457</c:v>
                </c:pt>
                <c:pt idx="10">
                  <c:v>2.5764479028781131</c:v>
                </c:pt>
              </c:numCache>
            </c:numRef>
          </c:val>
          <c:smooth val="0"/>
        </c:ser>
        <c:dLbls>
          <c:showLegendKey val="0"/>
          <c:showVal val="0"/>
          <c:showCatName val="0"/>
          <c:showSerName val="0"/>
          <c:showPercent val="0"/>
          <c:showBubbleSize val="0"/>
        </c:dLbls>
        <c:marker val="1"/>
        <c:smooth val="0"/>
        <c:axId val="43397120"/>
        <c:axId val="43399040"/>
      </c:lineChart>
      <c:catAx>
        <c:axId val="4339712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3399040"/>
        <c:crosses val="autoZero"/>
        <c:auto val="1"/>
        <c:lblAlgn val="ctr"/>
        <c:lblOffset val="100"/>
        <c:noMultiLvlLbl val="0"/>
      </c:catAx>
      <c:valAx>
        <c:axId val="43399040"/>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3397120"/>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530004532565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'SALM Pharmacie'!$A$44:$K$44</c:f>
                <c:numCache>
                  <c:formatCode>General</c:formatCode>
                  <c:ptCount val="11"/>
                  <c:pt idx="0">
                    <c:v>6.6748032257823373E-2</c:v>
                  </c:pt>
                  <c:pt idx="1">
                    <c:v>0</c:v>
                  </c:pt>
                  <c:pt idx="2">
                    <c:v>1.1982356599223372E-2</c:v>
                  </c:pt>
                  <c:pt idx="3">
                    <c:v>3.9101529170023352E-2</c:v>
                  </c:pt>
                  <c:pt idx="4">
                    <c:v>1.7740095208522461E-2</c:v>
                  </c:pt>
                  <c:pt idx="5">
                    <c:v>3.1156790827316413E-2</c:v>
                  </c:pt>
                  <c:pt idx="6">
                    <c:v>8.8910603545822253E-2</c:v>
                  </c:pt>
                  <c:pt idx="7">
                    <c:v>0.21819096505964342</c:v>
                  </c:pt>
                  <c:pt idx="8">
                    <c:v>0.10880817960223388</c:v>
                  </c:pt>
                  <c:pt idx="9">
                    <c:v>0.14780112443835575</c:v>
                  </c:pt>
                  <c:pt idx="10">
                    <c:v>3.5828644209544014E-3</c:v>
                  </c:pt>
                </c:numCache>
              </c:numRef>
            </c:minus>
          </c:errBars>
          <c:cat>
            <c:strRef>
              <c:f>'SALM Pharmacie'!$A$40:$K$40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Pharmacie'!$A$41:$K$41</c:f>
              <c:numCache>
                <c:formatCode>_(* #,##0.00_);_(* \(#,##0.00\);_(* "-"??_);_(@_)</c:formatCode>
                <c:ptCount val="11"/>
                <c:pt idx="0">
                  <c:v>0.15850392559474705</c:v>
                </c:pt>
                <c:pt idx="1">
                  <c:v>0</c:v>
                </c:pt>
                <c:pt idx="2">
                  <c:v>5.3727033099187485E-2</c:v>
                </c:pt>
                <c:pt idx="3">
                  <c:v>0.13114957203209973</c:v>
                </c:pt>
                <c:pt idx="4">
                  <c:v>8.7765815931404742E-2</c:v>
                </c:pt>
                <c:pt idx="5">
                  <c:v>0.13941194700396353</c:v>
                </c:pt>
                <c:pt idx="6">
                  <c:v>0.26018023222111414</c:v>
                </c:pt>
                <c:pt idx="7">
                  <c:v>0.79576614818599145</c:v>
                </c:pt>
                <c:pt idx="8">
                  <c:v>0.2654873490287023</c:v>
                </c:pt>
                <c:pt idx="9">
                  <c:v>0.28560473954662047</c:v>
                </c:pt>
                <c:pt idx="10">
                  <c:v>6.0272732635684487E-2</c:v>
                </c:pt>
              </c:numCache>
            </c:numRef>
          </c:val>
        </c:ser>
        <c:ser>
          <c:idx val="1"/>
          <c:order val="1"/>
          <c:spPr>
            <a:solidFill>
              <a:srgbClr val="968FAB"/>
            </a:solidFill>
            <a:ln>
              <a:solidFill>
                <a:schemeClr val="tx1"/>
              </a:solidFill>
            </a:ln>
          </c:spPr>
          <c:invertIfNegative val="0"/>
          <c:cat>
            <c:strRef>
              <c:f>'SALM Pharmacie'!$A$40:$K$40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Pharmacie'!$A$42:$K$42</c:f>
              <c:numCache>
                <c:formatCode>_(* #,##0.00_);_(* \(#,##0.00\);_(* "-"??_);_(@_)</c:formatCode>
                <c:ptCount val="11"/>
                <c:pt idx="0">
                  <c:v>0.19014845909637093</c:v>
                </c:pt>
                <c:pt idx="1">
                  <c:v>0</c:v>
                </c:pt>
                <c:pt idx="2">
                  <c:v>1.1928091222202161E-2</c:v>
                </c:pt>
                <c:pt idx="3">
                  <c:v>8.0586047391514759E-2</c:v>
                </c:pt>
                <c:pt idx="4">
                  <c:v>2.3534295768568483E-2</c:v>
                </c:pt>
                <c:pt idx="5">
                  <c:v>4.676129750201341E-2</c:v>
                </c:pt>
                <c:pt idx="6">
                  <c:v>0.17607158202687329</c:v>
                </c:pt>
                <c:pt idx="7">
                  <c:v>0.2425451869171722</c:v>
                </c:pt>
                <c:pt idx="8">
                  <c:v>0.13611240056178742</c:v>
                </c:pt>
                <c:pt idx="9">
                  <c:v>0.29420032215595227</c:v>
                </c:pt>
                <c:pt idx="10">
                  <c:v>7.026836129923858E-3</c:v>
                </c:pt>
              </c:numCache>
            </c:numRef>
          </c:val>
        </c:ser>
        <c:ser>
          <c:idx val="2"/>
          <c:order val="2"/>
          <c:spPr>
            <a:solidFill>
              <a:srgbClr val="968FAB"/>
            </a:solidFill>
            <a:ln>
              <a:solidFill>
                <a:schemeClr val="tx1"/>
              </a:solidFill>
            </a:ln>
          </c:spPr>
          <c:invertIfNegative val="0"/>
          <c:errBars>
            <c:errBarType val="plus"/>
            <c:errValType val="cust"/>
            <c:noEndCap val="0"/>
            <c:plus>
              <c:numRef>
                <c:f>'SALM Pharmacie'!$A$45:$K$45</c:f>
                <c:numCache>
                  <c:formatCode>General</c:formatCode>
                  <c:ptCount val="11"/>
                  <c:pt idx="0">
                    <c:v>0.50063553623031753</c:v>
                  </c:pt>
                  <c:pt idx="1">
                    <c:v>0</c:v>
                  </c:pt>
                  <c:pt idx="2">
                    <c:v>2.7811121935971683E-2</c:v>
                  </c:pt>
                  <c:pt idx="3">
                    <c:v>0.33922475305449246</c:v>
                  </c:pt>
                  <c:pt idx="4">
                    <c:v>5.7308616809626511E-2</c:v>
                  </c:pt>
                  <c:pt idx="5">
                    <c:v>0.24154835845649592</c:v>
                  </c:pt>
                  <c:pt idx="6">
                    <c:v>0.45740014292615283</c:v>
                  </c:pt>
                  <c:pt idx="7">
                    <c:v>0.28979045842584727</c:v>
                  </c:pt>
                  <c:pt idx="8">
                    <c:v>0.31281322621181806</c:v>
                  </c:pt>
                  <c:pt idx="9">
                    <c:v>0.54851322502135713</c:v>
                  </c:pt>
                  <c:pt idx="10">
                    <c:v>2.8094171331465218E-2</c:v>
                  </c:pt>
                </c:numCache>
              </c:numRef>
            </c:plus>
            <c:minus>
              <c:numLit>
                <c:formatCode>General</c:formatCode>
                <c:ptCount val="1"/>
                <c:pt idx="0">
                  <c:v>1</c:v>
                </c:pt>
              </c:numLit>
            </c:minus>
          </c:errBars>
          <c:cat>
            <c:strRef>
              <c:f>'SALM Pharmacie'!$A$40:$K$40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Pharmacie'!$A$43:$K$43</c:f>
              <c:numCache>
                <c:formatCode>_(* #,##0.00_);_(* \(#,##0.00\);_(* "-"??_);_(@_)</c:formatCode>
                <c:ptCount val="11"/>
                <c:pt idx="0">
                  <c:v>0.4196351716780688</c:v>
                </c:pt>
                <c:pt idx="1">
                  <c:v>0</c:v>
                </c:pt>
                <c:pt idx="2">
                  <c:v>1.5148346966698062E-2</c:v>
                </c:pt>
                <c:pt idx="3">
                  <c:v>0.22337633294430856</c:v>
                </c:pt>
                <c:pt idx="4">
                  <c:v>5.1606958294481947E-2</c:v>
                </c:pt>
                <c:pt idx="5">
                  <c:v>7.5315555696287895E-2</c:v>
                </c:pt>
                <c:pt idx="6">
                  <c:v>0.31092655530406843</c:v>
                </c:pt>
                <c:pt idx="7">
                  <c:v>0.25024400507298972</c:v>
                </c:pt>
                <c:pt idx="8">
                  <c:v>0.31571452785247411</c:v>
                </c:pt>
                <c:pt idx="9">
                  <c:v>0.45307776034205327</c:v>
                </c:pt>
                <c:pt idx="10">
                  <c:v>2.5059271597955998E-2</c:v>
                </c:pt>
              </c:numCache>
            </c:numRef>
          </c:val>
        </c:ser>
        <c:dLbls>
          <c:showLegendKey val="0"/>
          <c:showVal val="0"/>
          <c:showCatName val="0"/>
          <c:showSerName val="0"/>
          <c:showPercent val="0"/>
          <c:showBubbleSize val="0"/>
        </c:dLbls>
        <c:gapWidth val="150"/>
        <c:overlap val="100"/>
        <c:axId val="43422848"/>
        <c:axId val="43424768"/>
      </c:barChart>
      <c:lineChart>
        <c:grouping val="standard"/>
        <c:varyColors val="0"/>
        <c:ser>
          <c:idx val="5"/>
          <c:order val="3"/>
          <c:spPr>
            <a:ln w="28575">
              <a:noFill/>
            </a:ln>
          </c:spPr>
          <c:marker>
            <c:symbol val="plus"/>
            <c:size val="6"/>
            <c:spPr>
              <a:ln>
                <a:solidFill>
                  <a:schemeClr val="tx1"/>
                </a:solidFill>
              </a:ln>
            </c:spPr>
          </c:marker>
          <c:cat>
            <c:strRef>
              <c:f>'SALM Pharmacie'!$A$40:$K$40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Pharmacie'!$A$46:$K$46</c:f>
              <c:numCache>
                <c:formatCode>_(* #,##0.00_);_(* \(#,##0.00\);_(* "-"??_);_(@_)</c:formatCode>
                <c:ptCount val="11"/>
                <c:pt idx="0">
                  <c:v>0.55619664652612943</c:v>
                </c:pt>
                <c:pt idx="1">
                  <c:v>0</c:v>
                </c:pt>
                <c:pt idx="2">
                  <c:v>8.4866089836606914E-2</c:v>
                </c:pt>
                <c:pt idx="3">
                  <c:v>0.36713050520294277</c:v>
                </c:pt>
                <c:pt idx="4">
                  <c:v>0.14181302245698371</c:v>
                </c:pt>
                <c:pt idx="5">
                  <c:v>0.26257227614656209</c:v>
                </c:pt>
                <c:pt idx="6">
                  <c:v>0.61188977400219247</c:v>
                </c:pt>
                <c:pt idx="7">
                  <c:v>1.071232459076733</c:v>
                </c:pt>
                <c:pt idx="8">
                  <c:v>0.57768239662972531</c:v>
                </c:pt>
                <c:pt idx="9">
                  <c:v>0.7718828778157486</c:v>
                </c:pt>
                <c:pt idx="10">
                  <c:v>7.894608300704771E-2</c:v>
                </c:pt>
              </c:numCache>
            </c:numRef>
          </c:val>
          <c:smooth val="0"/>
        </c:ser>
        <c:dLbls>
          <c:showLegendKey val="0"/>
          <c:showVal val="0"/>
          <c:showCatName val="0"/>
          <c:showSerName val="0"/>
          <c:showPercent val="0"/>
          <c:showBubbleSize val="0"/>
        </c:dLbls>
        <c:marker val="1"/>
        <c:smooth val="0"/>
        <c:axId val="43422848"/>
        <c:axId val="43424768"/>
      </c:lineChart>
      <c:catAx>
        <c:axId val="4342284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3424768"/>
        <c:crosses val="autoZero"/>
        <c:auto val="1"/>
        <c:lblAlgn val="ctr"/>
        <c:lblOffset val="100"/>
        <c:noMultiLvlLbl val="0"/>
      </c:catAx>
      <c:valAx>
        <c:axId val="4342476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342284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14868609551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'SALM Stérilisation'!$A$44:$K$44</c:f>
                <c:numCache>
                  <c:formatCode>General</c:formatCode>
                  <c:ptCount val="11"/>
                  <c:pt idx="0">
                    <c:v>142.19089387373197</c:v>
                  </c:pt>
                  <c:pt idx="1">
                    <c:v>0</c:v>
                  </c:pt>
                  <c:pt idx="2">
                    <c:v>37.141791540937163</c:v>
                  </c:pt>
                  <c:pt idx="3">
                    <c:v>154.93076157003929</c:v>
                  </c:pt>
                  <c:pt idx="4">
                    <c:v>96.338212450390188</c:v>
                  </c:pt>
                  <c:pt idx="5">
                    <c:v>182.48741483041039</c:v>
                  </c:pt>
                  <c:pt idx="6">
                    <c:v>118.69591027936309</c:v>
                  </c:pt>
                  <c:pt idx="7">
                    <c:v>298.67820512820504</c:v>
                  </c:pt>
                  <c:pt idx="8">
                    <c:v>0</c:v>
                  </c:pt>
                  <c:pt idx="9">
                    <c:v>176.09290654487586</c:v>
                  </c:pt>
                  <c:pt idx="10">
                    <c:v>88.363153313870498</c:v>
                  </c:pt>
                </c:numCache>
              </c:numRef>
            </c:minus>
          </c:errBars>
          <c:cat>
            <c:strRef>
              <c:f>'SALM Stérilisation'!$A$40:$K$40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Stérilisation'!$A$41:$K$41</c:f>
              <c:numCache>
                <c:formatCode>_(* #,##0.00_);_(* \(#,##0.00\);_(* "-"??_);_(@_)</c:formatCode>
                <c:ptCount val="11"/>
                <c:pt idx="0">
                  <c:v>531.67774073111332</c:v>
                </c:pt>
                <c:pt idx="1">
                  <c:v>0</c:v>
                </c:pt>
                <c:pt idx="2">
                  <c:v>468.01798408319382</c:v>
                </c:pt>
                <c:pt idx="3">
                  <c:v>540.94776640752252</c:v>
                </c:pt>
                <c:pt idx="4">
                  <c:v>536.56957198742725</c:v>
                </c:pt>
                <c:pt idx="5">
                  <c:v>538.42934268883005</c:v>
                </c:pt>
                <c:pt idx="6">
                  <c:v>587.27369512367227</c:v>
                </c:pt>
                <c:pt idx="7">
                  <c:v>1370.9636752136751</c:v>
                </c:pt>
                <c:pt idx="8">
                  <c:v>0</c:v>
                </c:pt>
                <c:pt idx="9">
                  <c:v>463.09909508791134</c:v>
                </c:pt>
                <c:pt idx="10">
                  <c:v>929.45514532922016</c:v>
                </c:pt>
              </c:numCache>
            </c:numRef>
          </c:val>
        </c:ser>
        <c:ser>
          <c:idx val="1"/>
          <c:order val="1"/>
          <c:spPr>
            <a:solidFill>
              <a:srgbClr val="968FAB"/>
            </a:solidFill>
            <a:ln>
              <a:solidFill>
                <a:schemeClr val="tx1"/>
              </a:solidFill>
            </a:ln>
          </c:spPr>
          <c:invertIfNegative val="0"/>
          <c:cat>
            <c:strRef>
              <c:f>'SALM Stérilisation'!$A$40:$K$40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Stérilisation'!$A$42:$K$42</c:f>
              <c:numCache>
                <c:formatCode>_(* #,##0.00_);_(* \(#,##0.00\);_(* "-"??_);_(@_)</c:formatCode>
                <c:ptCount val="11"/>
                <c:pt idx="0">
                  <c:v>219.18017296299854</c:v>
                </c:pt>
                <c:pt idx="1">
                  <c:v>0</c:v>
                </c:pt>
                <c:pt idx="2">
                  <c:v>97.08558549767281</c:v>
                </c:pt>
                <c:pt idx="3">
                  <c:v>211.31705628687178</c:v>
                </c:pt>
                <c:pt idx="4">
                  <c:v>204.08458781961053</c:v>
                </c:pt>
                <c:pt idx="5">
                  <c:v>222.2671553872425</c:v>
                </c:pt>
                <c:pt idx="6">
                  <c:v>229.82364102890028</c:v>
                </c:pt>
                <c:pt idx="7">
                  <c:v>497.79700854700855</c:v>
                </c:pt>
                <c:pt idx="8">
                  <c:v>0</c:v>
                </c:pt>
                <c:pt idx="9">
                  <c:v>139.72154752764675</c:v>
                </c:pt>
                <c:pt idx="10">
                  <c:v>300.83786598078086</c:v>
                </c:pt>
              </c:numCache>
            </c:numRef>
          </c:val>
        </c:ser>
        <c:ser>
          <c:idx val="2"/>
          <c:order val="2"/>
          <c:spPr>
            <a:solidFill>
              <a:srgbClr val="968FAB"/>
            </a:solidFill>
            <a:ln>
              <a:solidFill>
                <a:schemeClr val="tx1"/>
              </a:solidFill>
            </a:ln>
          </c:spPr>
          <c:invertIfNegative val="0"/>
          <c:errBars>
            <c:errBarType val="plus"/>
            <c:errValType val="cust"/>
            <c:noEndCap val="0"/>
            <c:plus>
              <c:numRef>
                <c:f>'SALM Stérilisation'!$A$45:$K$45</c:f>
                <c:numCache>
                  <c:formatCode>General</c:formatCode>
                  <c:ptCount val="11"/>
                  <c:pt idx="0">
                    <c:v>500.97128193987828</c:v>
                  </c:pt>
                  <c:pt idx="1">
                    <c:v>0</c:v>
                  </c:pt>
                  <c:pt idx="2">
                    <c:v>231.62799284107723</c:v>
                  </c:pt>
                  <c:pt idx="3">
                    <c:v>437.97929625720349</c:v>
                  </c:pt>
                  <c:pt idx="4">
                    <c:v>201.44523484945569</c:v>
                  </c:pt>
                  <c:pt idx="5">
                    <c:v>370.13880120549743</c:v>
                  </c:pt>
                  <c:pt idx="6">
                    <c:v>1692.0367305882451</c:v>
                  </c:pt>
                  <c:pt idx="7">
                    <c:v>41.775523027135023</c:v>
                  </c:pt>
                  <c:pt idx="8">
                    <c:v>0</c:v>
                  </c:pt>
                  <c:pt idx="9">
                    <c:v>583.71115224467553</c:v>
                  </c:pt>
                  <c:pt idx="10">
                    <c:v>144.9030856802201</c:v>
                  </c:pt>
                </c:numCache>
              </c:numRef>
            </c:plus>
            <c:minus>
              <c:numLit>
                <c:formatCode>General</c:formatCode>
                <c:ptCount val="1"/>
                <c:pt idx="0">
                  <c:v>1</c:v>
                </c:pt>
              </c:numLit>
            </c:minus>
          </c:errBars>
          <c:cat>
            <c:strRef>
              <c:f>'SALM Stérilisation'!$A$40:$K$40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Stérilisation'!$A$43:$K$43</c:f>
              <c:numCache>
                <c:formatCode>_(* #,##0.00_);_(* \(#,##0.00\);_(* "-"??_);_(@_)</c:formatCode>
                <c:ptCount val="11"/>
                <c:pt idx="0">
                  <c:v>230.42994972164956</c:v>
                </c:pt>
                <c:pt idx="1">
                  <c:v>0</c:v>
                </c:pt>
                <c:pt idx="2">
                  <c:v>344.96784017110167</c:v>
                </c:pt>
                <c:pt idx="3">
                  <c:v>191.26918354011536</c:v>
                </c:pt>
                <c:pt idx="4">
                  <c:v>167.19509035835802</c:v>
                </c:pt>
                <c:pt idx="5">
                  <c:v>168.38941917568275</c:v>
                </c:pt>
                <c:pt idx="6">
                  <c:v>740.23509397346788</c:v>
                </c:pt>
                <c:pt idx="7">
                  <c:v>69.62587171189125</c:v>
                </c:pt>
                <c:pt idx="8">
                  <c:v>0</c:v>
                </c:pt>
                <c:pt idx="9">
                  <c:v>310.54721703829262</c:v>
                </c:pt>
                <c:pt idx="10">
                  <c:v>298.78674784728264</c:v>
                </c:pt>
              </c:numCache>
            </c:numRef>
          </c:val>
        </c:ser>
        <c:dLbls>
          <c:showLegendKey val="0"/>
          <c:showVal val="0"/>
          <c:showCatName val="0"/>
          <c:showSerName val="0"/>
          <c:showPercent val="0"/>
          <c:showBubbleSize val="0"/>
        </c:dLbls>
        <c:gapWidth val="150"/>
        <c:overlap val="100"/>
        <c:axId val="43440384"/>
        <c:axId val="43516288"/>
      </c:barChart>
      <c:lineChart>
        <c:grouping val="standard"/>
        <c:varyColors val="0"/>
        <c:ser>
          <c:idx val="5"/>
          <c:order val="3"/>
          <c:spPr>
            <a:ln w="28575">
              <a:noFill/>
            </a:ln>
          </c:spPr>
          <c:marker>
            <c:symbol val="plus"/>
            <c:size val="6"/>
            <c:spPr>
              <a:ln>
                <a:solidFill>
                  <a:schemeClr val="tx1"/>
                </a:solidFill>
              </a:ln>
            </c:spPr>
          </c:marker>
          <c:cat>
            <c:strRef>
              <c:f>'SALM Stérilisation'!$A$40:$K$40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Stérilisation'!$A$46:$K$46</c:f>
              <c:numCache>
                <c:formatCode>_(* #,##0.00_);_(* \(#,##0.00\);_(* "-"??_);_(@_)</c:formatCode>
                <c:ptCount val="11"/>
                <c:pt idx="0">
                  <c:v>880.53432016942838</c:v>
                </c:pt>
                <c:pt idx="1">
                  <c:v>0</c:v>
                </c:pt>
                <c:pt idx="2">
                  <c:v>756.94959890633663</c:v>
                </c:pt>
                <c:pt idx="3">
                  <c:v>867.85967904686288</c:v>
                </c:pt>
                <c:pt idx="4">
                  <c:v>789.73070730670759</c:v>
                </c:pt>
                <c:pt idx="5">
                  <c:v>806.52604588935026</c:v>
                </c:pt>
                <c:pt idx="6">
                  <c:v>1345.1067771987805</c:v>
                </c:pt>
                <c:pt idx="7">
                  <c:v>1583.313259203939</c:v>
                </c:pt>
                <c:pt idx="8">
                  <c:v>0</c:v>
                </c:pt>
                <c:pt idx="9">
                  <c:v>864.64420746635233</c:v>
                </c:pt>
                <c:pt idx="10">
                  <c:v>1207.3767671262233</c:v>
                </c:pt>
              </c:numCache>
            </c:numRef>
          </c:val>
          <c:smooth val="0"/>
        </c:ser>
        <c:dLbls>
          <c:showLegendKey val="0"/>
          <c:showVal val="0"/>
          <c:showCatName val="0"/>
          <c:showSerName val="0"/>
          <c:showPercent val="0"/>
          <c:showBubbleSize val="0"/>
        </c:dLbls>
        <c:marker val="1"/>
        <c:smooth val="0"/>
        <c:axId val="43440384"/>
        <c:axId val="43516288"/>
      </c:lineChart>
      <c:catAx>
        <c:axId val="4344038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3516288"/>
        <c:crosses val="autoZero"/>
        <c:auto val="1"/>
        <c:lblAlgn val="ctr"/>
        <c:lblOffset val="100"/>
        <c:noMultiLvlLbl val="0"/>
      </c:catAx>
      <c:valAx>
        <c:axId val="4351628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_);_(* \(#,##0\);_(* &quot;-&quot;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3440384"/>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14868609551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'SALM Génie bioméd'!$A$44:$K$44</c:f>
                <c:numCache>
                  <c:formatCode>General</c:formatCode>
                  <c:ptCount val="11"/>
                  <c:pt idx="0">
                    <c:v>4.1274091685209588E-3</c:v>
                  </c:pt>
                  <c:pt idx="1">
                    <c:v>0</c:v>
                  </c:pt>
                  <c:pt idx="2">
                    <c:v>1.3356534516584043E-3</c:v>
                  </c:pt>
                  <c:pt idx="3">
                    <c:v>4.2307720036014783E-3</c:v>
                  </c:pt>
                  <c:pt idx="4">
                    <c:v>3.7277540639633483E-3</c:v>
                  </c:pt>
                  <c:pt idx="5">
                    <c:v>4.5991792602234375E-3</c:v>
                  </c:pt>
                  <c:pt idx="6">
                    <c:v>4.3222248671283695E-3</c:v>
                  </c:pt>
                  <c:pt idx="7">
                    <c:v>4.9649656727503207E-3</c:v>
                  </c:pt>
                  <c:pt idx="8">
                    <c:v>9.7609001354797276E-3</c:v>
                  </c:pt>
                  <c:pt idx="9">
                    <c:v>3.5940022677161936E-3</c:v>
                  </c:pt>
                  <c:pt idx="10">
                    <c:v>3.7268294021515205E-3</c:v>
                  </c:pt>
                </c:numCache>
              </c:numRef>
            </c:minus>
          </c:errBars>
          <c:cat>
            <c:strRef>
              <c:f>'SALM Génie bioméd'!$A$40:$K$40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Génie bioméd'!$A$41:$K$41</c:f>
              <c:numCache>
                <c:formatCode>_(* #,##0.00_);_(* \(#,##0.00\);_(* "-"??_);_(@_)</c:formatCode>
                <c:ptCount val="11"/>
                <c:pt idx="0">
                  <c:v>1.0790206535048887E-2</c:v>
                </c:pt>
                <c:pt idx="1">
                  <c:v>0</c:v>
                </c:pt>
                <c:pt idx="2">
                  <c:v>1.234376856296375E-2</c:v>
                </c:pt>
                <c:pt idx="3">
                  <c:v>1.0870706760867148E-2</c:v>
                </c:pt>
                <c:pt idx="4">
                  <c:v>1.2278519073131853E-2</c:v>
                </c:pt>
                <c:pt idx="5">
                  <c:v>1.0390785184523518E-2</c:v>
                </c:pt>
                <c:pt idx="6">
                  <c:v>5.8174387072318073E-3</c:v>
                </c:pt>
                <c:pt idx="7">
                  <c:v>9.6381299020250558E-3</c:v>
                </c:pt>
                <c:pt idx="8">
                  <c:v>4.8905632117911643E-2</c:v>
                </c:pt>
                <c:pt idx="9">
                  <c:v>1.0544313147672811E-2</c:v>
                </c:pt>
                <c:pt idx="10">
                  <c:v>8.5924268594137643E-3</c:v>
                </c:pt>
              </c:numCache>
            </c:numRef>
          </c:val>
        </c:ser>
        <c:ser>
          <c:idx val="1"/>
          <c:order val="1"/>
          <c:spPr>
            <a:solidFill>
              <a:srgbClr val="968FAB"/>
            </a:solidFill>
            <a:ln>
              <a:solidFill>
                <a:schemeClr val="tx1"/>
              </a:solidFill>
            </a:ln>
          </c:spPr>
          <c:invertIfNegative val="0"/>
          <c:cat>
            <c:strRef>
              <c:f>'SALM Génie bioméd'!$A$40:$K$40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Génie bioméd'!$A$42:$K$42</c:f>
              <c:numCache>
                <c:formatCode>_(* #,##0.00_);_(* \(#,##0.00\);_(* "-"??_);_(@_)</c:formatCode>
                <c:ptCount val="11"/>
                <c:pt idx="0">
                  <c:v>6.5552071138122864E-3</c:v>
                </c:pt>
                <c:pt idx="1">
                  <c:v>0</c:v>
                </c:pt>
                <c:pt idx="2">
                  <c:v>3.4645211456224394E-3</c:v>
                </c:pt>
                <c:pt idx="3">
                  <c:v>6.416395784236778E-3</c:v>
                </c:pt>
                <c:pt idx="4">
                  <c:v>5.0594162500470809E-3</c:v>
                </c:pt>
                <c:pt idx="5">
                  <c:v>6.9883847179726261E-3</c:v>
                </c:pt>
                <c:pt idx="6">
                  <c:v>1.1090183410320179E-2</c:v>
                </c:pt>
                <c:pt idx="7">
                  <c:v>2.3309212280903983E-2</c:v>
                </c:pt>
                <c:pt idx="8">
                  <c:v>3.495547485821264E-2</c:v>
                </c:pt>
                <c:pt idx="9">
                  <c:v>1.0026537956487332E-2</c:v>
                </c:pt>
                <c:pt idx="10">
                  <c:v>1.1148662906405194E-3</c:v>
                </c:pt>
              </c:numCache>
            </c:numRef>
          </c:val>
        </c:ser>
        <c:ser>
          <c:idx val="2"/>
          <c:order val="2"/>
          <c:spPr>
            <a:solidFill>
              <a:srgbClr val="968FAB"/>
            </a:solidFill>
            <a:ln>
              <a:solidFill>
                <a:schemeClr val="tx1"/>
              </a:solidFill>
            </a:ln>
          </c:spPr>
          <c:invertIfNegative val="0"/>
          <c:errBars>
            <c:errBarType val="plus"/>
            <c:errValType val="cust"/>
            <c:noEndCap val="0"/>
            <c:plus>
              <c:numRef>
                <c:f>'SALM Génie bioméd'!$A$45:$K$45</c:f>
                <c:numCache>
                  <c:formatCode>General</c:formatCode>
                  <c:ptCount val="11"/>
                  <c:pt idx="0">
                    <c:v>3.2577500947694168E-2</c:v>
                  </c:pt>
                  <c:pt idx="1">
                    <c:v>0</c:v>
                  </c:pt>
                  <c:pt idx="2">
                    <c:v>5.8768595019334346E-2</c:v>
                  </c:pt>
                  <c:pt idx="3">
                    <c:v>2.2445913365088586E-2</c:v>
                  </c:pt>
                  <c:pt idx="4">
                    <c:v>1.144555849222411E-2</c:v>
                  </c:pt>
                  <c:pt idx="5">
                    <c:v>1.8875888230768058E-2</c:v>
                  </c:pt>
                  <c:pt idx="6">
                    <c:v>4.5215085599849228E-2</c:v>
                  </c:pt>
                  <c:pt idx="7">
                    <c:v>0.10542109960375029</c:v>
                  </c:pt>
                  <c:pt idx="8">
                    <c:v>9.4547736234592866E-2</c:v>
                  </c:pt>
                  <c:pt idx="9">
                    <c:v>5.1014780054517372E-2</c:v>
                  </c:pt>
                  <c:pt idx="10">
                    <c:v>3.6008811089578117E-3</c:v>
                  </c:pt>
                </c:numCache>
              </c:numRef>
            </c:plus>
            <c:minus>
              <c:numLit>
                <c:formatCode>General</c:formatCode>
                <c:ptCount val="1"/>
                <c:pt idx="0">
                  <c:v>1</c:v>
                </c:pt>
              </c:numLit>
            </c:minus>
          </c:errBars>
          <c:cat>
            <c:strRef>
              <c:f>'SALM Génie bioméd'!$A$40:$K$40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Génie bioméd'!$A$43:$K$43</c:f>
              <c:numCache>
                <c:formatCode>_(* #,##0.00_);_(* \(#,##0.00\);_(* "-"??_);_(@_)</c:formatCode>
                <c:ptCount val="11"/>
                <c:pt idx="0">
                  <c:v>9.1289562444966769E-3</c:v>
                </c:pt>
                <c:pt idx="1">
                  <c:v>0</c:v>
                </c:pt>
                <c:pt idx="2">
                  <c:v>7.9305031796595218E-3</c:v>
                </c:pt>
                <c:pt idx="3">
                  <c:v>6.6506623086512416E-3</c:v>
                </c:pt>
                <c:pt idx="4">
                  <c:v>5.2923427953120439E-3</c:v>
                </c:pt>
                <c:pt idx="5">
                  <c:v>7.980088299579944E-3</c:v>
                </c:pt>
                <c:pt idx="6">
                  <c:v>1.597630538727441E-2</c:v>
                </c:pt>
                <c:pt idx="7">
                  <c:v>7.9118175575903935E-2</c:v>
                </c:pt>
                <c:pt idx="8">
                  <c:v>6.154043720002933E-2</c:v>
                </c:pt>
                <c:pt idx="9">
                  <c:v>2.0433598398434696E-2</c:v>
                </c:pt>
                <c:pt idx="10">
                  <c:v>2.0021172488097448E-3</c:v>
                </c:pt>
              </c:numCache>
            </c:numRef>
          </c:val>
        </c:ser>
        <c:dLbls>
          <c:showLegendKey val="0"/>
          <c:showVal val="0"/>
          <c:showCatName val="0"/>
          <c:showSerName val="0"/>
          <c:showPercent val="0"/>
          <c:showBubbleSize val="0"/>
        </c:dLbls>
        <c:gapWidth val="150"/>
        <c:overlap val="100"/>
        <c:axId val="43531648"/>
        <c:axId val="43537920"/>
      </c:barChart>
      <c:lineChart>
        <c:grouping val="standard"/>
        <c:varyColors val="0"/>
        <c:ser>
          <c:idx val="5"/>
          <c:order val="3"/>
          <c:spPr>
            <a:ln w="28575">
              <a:noFill/>
            </a:ln>
          </c:spPr>
          <c:marker>
            <c:symbol val="plus"/>
            <c:size val="6"/>
            <c:spPr>
              <a:ln>
                <a:solidFill>
                  <a:schemeClr val="tx1"/>
                </a:solidFill>
              </a:ln>
            </c:spPr>
          </c:marker>
          <c:cat>
            <c:strRef>
              <c:f>'SALM Génie bioméd'!$A$40:$K$40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Génie bioméd'!$A$46:$K$46</c:f>
              <c:numCache>
                <c:formatCode>_(* #,##0.00_);_(* \(#,##0.00\);_(* "-"??_);_(@_)</c:formatCode>
                <c:ptCount val="11"/>
                <c:pt idx="0">
                  <c:v>3.0247947835965058E-2</c:v>
                </c:pt>
                <c:pt idx="1">
                  <c:v>0</c:v>
                </c:pt>
                <c:pt idx="2">
                  <c:v>3.4212564006896845E-2</c:v>
                </c:pt>
                <c:pt idx="3">
                  <c:v>2.5613153925370644E-2</c:v>
                </c:pt>
                <c:pt idx="4">
                  <c:v>2.2698630776389363E-2</c:v>
                </c:pt>
                <c:pt idx="5">
                  <c:v>2.5402579713249166E-2</c:v>
                </c:pt>
                <c:pt idx="6">
                  <c:v>3.6757631965338149E-2</c:v>
                </c:pt>
                <c:pt idx="7">
                  <c:v>8.8756305477928996E-2</c:v>
                </c:pt>
                <c:pt idx="8">
                  <c:v>0.12098503978976755</c:v>
                </c:pt>
                <c:pt idx="9">
                  <c:v>4.1073411056053291E-2</c:v>
                </c:pt>
                <c:pt idx="10">
                  <c:v>1.0160425301779063E-2</c:v>
                </c:pt>
              </c:numCache>
            </c:numRef>
          </c:val>
          <c:smooth val="0"/>
        </c:ser>
        <c:dLbls>
          <c:showLegendKey val="0"/>
          <c:showVal val="0"/>
          <c:showCatName val="0"/>
          <c:showSerName val="0"/>
          <c:showPercent val="0"/>
          <c:showBubbleSize val="0"/>
        </c:dLbls>
        <c:marker val="1"/>
        <c:smooth val="0"/>
        <c:axId val="43531648"/>
        <c:axId val="43537920"/>
      </c:lineChart>
      <c:catAx>
        <c:axId val="4353164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3537920"/>
        <c:crosses val="autoZero"/>
        <c:auto val="1"/>
        <c:lblAlgn val="ctr"/>
        <c:lblOffset val="100"/>
        <c:noMultiLvlLbl val="0"/>
      </c:catAx>
      <c:valAx>
        <c:axId val="43537920"/>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0_);_(* \(#,##0.00\);_(* &quot;-&quot;??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353164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078908340340953"/>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'SALGG Blanchisserie'!$A$44:$K$44</c:f>
                <c:numCache>
                  <c:formatCode>General</c:formatCode>
                  <c:ptCount val="11"/>
                  <c:pt idx="0">
                    <c:v>0.36979658700156159</c:v>
                  </c:pt>
                  <c:pt idx="1">
                    <c:v>0</c:v>
                  </c:pt>
                  <c:pt idx="2">
                    <c:v>0.48693376406325994</c:v>
                  </c:pt>
                  <c:pt idx="3">
                    <c:v>0.38591111260567268</c:v>
                  </c:pt>
                  <c:pt idx="4">
                    <c:v>0.28069016523548873</c:v>
                  </c:pt>
                  <c:pt idx="5">
                    <c:v>0.32463229542353589</c:v>
                  </c:pt>
                  <c:pt idx="6">
                    <c:v>0.3548364752577895</c:v>
                  </c:pt>
                  <c:pt idx="7">
                    <c:v>0.3747042231104909</c:v>
                  </c:pt>
                  <c:pt idx="8">
                    <c:v>0.29407733444168938</c:v>
                  </c:pt>
                  <c:pt idx="9">
                    <c:v>0.51479198918349733</c:v>
                  </c:pt>
                  <c:pt idx="10">
                    <c:v>0.30504952093092785</c:v>
                  </c:pt>
                </c:numCache>
              </c:numRef>
            </c:minus>
          </c:errBars>
          <c:cat>
            <c:strRef>
              <c:f>'SALGG Blanchisserie'!$A$40:$K$40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Blanchisserie'!$A$41:$K$41</c:f>
              <c:numCache>
                <c:formatCode>_(* #,##0.00_);_(* \(#,##0.00\);_(* "-"??_);_(@_)</c:formatCode>
                <c:ptCount val="11"/>
                <c:pt idx="0">
                  <c:v>1.5653022447151337</c:v>
                </c:pt>
                <c:pt idx="1">
                  <c:v>0</c:v>
                </c:pt>
                <c:pt idx="2">
                  <c:v>1.4577123448877787</c:v>
                </c:pt>
                <c:pt idx="3">
                  <c:v>1.4578696892345306</c:v>
                </c:pt>
                <c:pt idx="4">
                  <c:v>1.3017885277191366</c:v>
                </c:pt>
                <c:pt idx="5">
                  <c:v>1.4877457713258633</c:v>
                </c:pt>
                <c:pt idx="6">
                  <c:v>1.5366141240390347</c:v>
                </c:pt>
                <c:pt idx="7">
                  <c:v>1.601780992880373</c:v>
                </c:pt>
                <c:pt idx="8">
                  <c:v>1.5636657661060538</c:v>
                </c:pt>
                <c:pt idx="9">
                  <c:v>1.8906537406737611</c:v>
                </c:pt>
                <c:pt idx="10">
                  <c:v>2.0433795177911991</c:v>
                </c:pt>
              </c:numCache>
            </c:numRef>
          </c:val>
        </c:ser>
        <c:ser>
          <c:idx val="1"/>
          <c:order val="1"/>
          <c:spPr>
            <a:solidFill>
              <a:srgbClr val="968FAB"/>
            </a:solidFill>
            <a:ln>
              <a:solidFill>
                <a:schemeClr val="tx1"/>
              </a:solidFill>
            </a:ln>
          </c:spPr>
          <c:invertIfNegative val="0"/>
          <c:cat>
            <c:strRef>
              <c:f>'SALGG Blanchisserie'!$A$40:$K$40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Blanchisserie'!$A$42:$K$42</c:f>
              <c:numCache>
                <c:formatCode>_(* #,##0.00_);_(* \(#,##0.00\);_(* "-"??_);_(@_)</c:formatCode>
                <c:ptCount val="11"/>
                <c:pt idx="0">
                  <c:v>0.54313930051175752</c:v>
                </c:pt>
                <c:pt idx="1">
                  <c:v>0</c:v>
                </c:pt>
                <c:pt idx="2">
                  <c:v>0.23865329049943451</c:v>
                </c:pt>
                <c:pt idx="3">
                  <c:v>0.41632197573343865</c:v>
                </c:pt>
                <c:pt idx="4">
                  <c:v>0.47836765028990325</c:v>
                </c:pt>
                <c:pt idx="5">
                  <c:v>0.35876208747055949</c:v>
                </c:pt>
                <c:pt idx="6">
                  <c:v>0.43099634428444911</c:v>
                </c:pt>
                <c:pt idx="7">
                  <c:v>0.46158535082956464</c:v>
                </c:pt>
                <c:pt idx="8">
                  <c:v>0.55205195265294482</c:v>
                </c:pt>
                <c:pt idx="9">
                  <c:v>0.54957308997620902</c:v>
                </c:pt>
                <c:pt idx="10">
                  <c:v>0.24804654545961302</c:v>
                </c:pt>
              </c:numCache>
            </c:numRef>
          </c:val>
        </c:ser>
        <c:ser>
          <c:idx val="2"/>
          <c:order val="2"/>
          <c:spPr>
            <a:solidFill>
              <a:srgbClr val="968FAB"/>
            </a:solidFill>
            <a:ln>
              <a:solidFill>
                <a:schemeClr val="tx1"/>
              </a:solidFill>
            </a:ln>
          </c:spPr>
          <c:invertIfNegative val="0"/>
          <c:errBars>
            <c:errBarType val="plus"/>
            <c:errValType val="cust"/>
            <c:noEndCap val="0"/>
            <c:plus>
              <c:numRef>
                <c:f>'SALGG Blanchisserie'!$A$45:$K$45</c:f>
                <c:numCache>
                  <c:formatCode>General</c:formatCode>
                  <c:ptCount val="11"/>
                  <c:pt idx="0">
                    <c:v>1.2897875025764938</c:v>
                  </c:pt>
                  <c:pt idx="1">
                    <c:v>0</c:v>
                  </c:pt>
                  <c:pt idx="2">
                    <c:v>0.46728836663483841</c:v>
                  </c:pt>
                  <c:pt idx="3">
                    <c:v>1.2521647886475207</c:v>
                  </c:pt>
                  <c:pt idx="4">
                    <c:v>0.55242394237564385</c:v>
                  </c:pt>
                  <c:pt idx="5">
                    <c:v>1.037488855107874</c:v>
                  </c:pt>
                  <c:pt idx="6">
                    <c:v>2.0462479461242111</c:v>
                  </c:pt>
                  <c:pt idx="7">
                    <c:v>0.78408710905991663</c:v>
                  </c:pt>
                  <c:pt idx="8">
                    <c:v>1.252158237976241</c:v>
                  </c:pt>
                  <c:pt idx="9">
                    <c:v>1.1893762808839838</c:v>
                  </c:pt>
                  <c:pt idx="10">
                    <c:v>0.52439814146388208</c:v>
                  </c:pt>
                </c:numCache>
              </c:numRef>
            </c:plus>
            <c:minus>
              <c:numLit>
                <c:formatCode>General</c:formatCode>
                <c:ptCount val="1"/>
                <c:pt idx="0">
                  <c:v>1</c:v>
                </c:pt>
              </c:numLit>
            </c:minus>
          </c:errBars>
          <c:cat>
            <c:strRef>
              <c:f>'SALGG Blanchisserie'!$A$40:$K$40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Blanchisserie'!$A$43:$K$43</c:f>
              <c:numCache>
                <c:formatCode>_(* #,##0.00_);_(* \(#,##0.00\);_(* "-"??_);_(@_)</c:formatCode>
                <c:ptCount val="11"/>
                <c:pt idx="0">
                  <c:v>0.77754597587929286</c:v>
                </c:pt>
                <c:pt idx="1">
                  <c:v>0</c:v>
                </c:pt>
                <c:pt idx="2">
                  <c:v>0.32849863329015205</c:v>
                </c:pt>
                <c:pt idx="3">
                  <c:v>0.62782031511967862</c:v>
                </c:pt>
                <c:pt idx="4">
                  <c:v>0.66882977220513018</c:v>
                </c:pt>
                <c:pt idx="5">
                  <c:v>0.5073319699257226</c:v>
                </c:pt>
                <c:pt idx="6">
                  <c:v>0.76213428892390378</c:v>
                </c:pt>
                <c:pt idx="7">
                  <c:v>0.72944730110661249</c:v>
                </c:pt>
                <c:pt idx="8">
                  <c:v>1.0071354167615048</c:v>
                </c:pt>
                <c:pt idx="9">
                  <c:v>0.79282148222822446</c:v>
                </c:pt>
                <c:pt idx="10">
                  <c:v>1.1545575642251942</c:v>
                </c:pt>
              </c:numCache>
            </c:numRef>
          </c:val>
        </c:ser>
        <c:dLbls>
          <c:showLegendKey val="0"/>
          <c:showVal val="0"/>
          <c:showCatName val="0"/>
          <c:showSerName val="0"/>
          <c:showPercent val="0"/>
          <c:showBubbleSize val="0"/>
        </c:dLbls>
        <c:gapWidth val="150"/>
        <c:overlap val="100"/>
        <c:axId val="43873408"/>
        <c:axId val="43875328"/>
      </c:barChart>
      <c:lineChart>
        <c:grouping val="standard"/>
        <c:varyColors val="0"/>
        <c:ser>
          <c:idx val="5"/>
          <c:order val="3"/>
          <c:spPr>
            <a:ln w="28575">
              <a:noFill/>
            </a:ln>
          </c:spPr>
          <c:marker>
            <c:symbol val="plus"/>
            <c:size val="6"/>
            <c:spPr>
              <a:ln>
                <a:solidFill>
                  <a:schemeClr val="tx1"/>
                </a:solidFill>
              </a:ln>
            </c:spPr>
          </c:marker>
          <c:cat>
            <c:strRef>
              <c:f>'SALGG Blanchisserie'!$A$40:$K$40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Blanchisserie'!$A$46:$K$46</c:f>
              <c:numCache>
                <c:formatCode>_(* #,##0.00_);_(* \(#,##0.00\);_(* "-"??_);_(@_)</c:formatCode>
                <c:ptCount val="11"/>
                <c:pt idx="0">
                  <c:v>2.5138660188214654</c:v>
                </c:pt>
                <c:pt idx="1">
                  <c:v>0</c:v>
                </c:pt>
                <c:pt idx="2">
                  <c:v>1.8093349269156651</c:v>
                </c:pt>
                <c:pt idx="3">
                  <c:v>2.3180547658618478</c:v>
                </c:pt>
                <c:pt idx="4">
                  <c:v>2.0671985756112958</c:v>
                </c:pt>
                <c:pt idx="5">
                  <c:v>2.1625699358513533</c:v>
                </c:pt>
                <c:pt idx="6">
                  <c:v>2.6276744001773591</c:v>
                </c:pt>
                <c:pt idx="7">
                  <c:v>2.3653675665810074</c:v>
                </c:pt>
                <c:pt idx="8">
                  <c:v>2.6229617445040794</c:v>
                </c:pt>
                <c:pt idx="9">
                  <c:v>2.792885624832083</c:v>
                </c:pt>
                <c:pt idx="10">
                  <c:v>2.6745110301193433</c:v>
                </c:pt>
              </c:numCache>
            </c:numRef>
          </c:val>
          <c:smooth val="0"/>
        </c:ser>
        <c:dLbls>
          <c:showLegendKey val="0"/>
          <c:showVal val="0"/>
          <c:showCatName val="0"/>
          <c:showSerName val="0"/>
          <c:showPercent val="0"/>
          <c:showBubbleSize val="0"/>
        </c:dLbls>
        <c:marker val="1"/>
        <c:smooth val="0"/>
        <c:axId val="43873408"/>
        <c:axId val="43875328"/>
      </c:lineChart>
      <c:catAx>
        <c:axId val="4387340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3875328"/>
        <c:crosses val="autoZero"/>
        <c:auto val="1"/>
        <c:lblAlgn val="ctr"/>
        <c:lblOffset val="100"/>
        <c:noMultiLvlLbl val="0"/>
      </c:catAx>
      <c:valAx>
        <c:axId val="4387532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387340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4736192706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'SALGG Restauration'!$A$44:$K$44</c:f>
                <c:numCache>
                  <c:formatCode>General</c:formatCode>
                  <c:ptCount val="11"/>
                  <c:pt idx="0">
                    <c:v>1.3125527404193837</c:v>
                  </c:pt>
                  <c:pt idx="1">
                    <c:v>0</c:v>
                  </c:pt>
                  <c:pt idx="2">
                    <c:v>1.0406153366737847</c:v>
                  </c:pt>
                  <c:pt idx="3">
                    <c:v>1.2140525596068796</c:v>
                  </c:pt>
                  <c:pt idx="4">
                    <c:v>0.74976292666501632</c:v>
                  </c:pt>
                  <c:pt idx="5">
                    <c:v>1.2417347323938825</c:v>
                  </c:pt>
                  <c:pt idx="6">
                    <c:v>0.95036555965955927</c:v>
                  </c:pt>
                  <c:pt idx="7">
                    <c:v>0.98917453353847762</c:v>
                  </c:pt>
                  <c:pt idx="8">
                    <c:v>0.94341243768429761</c:v>
                  </c:pt>
                  <c:pt idx="9">
                    <c:v>1.6504972524077042</c:v>
                  </c:pt>
                  <c:pt idx="10">
                    <c:v>2.0088833355977922</c:v>
                  </c:pt>
                </c:numCache>
              </c:numRef>
            </c:minus>
          </c:errBars>
          <c:cat>
            <c:strRef>
              <c:f>'SALGG Restauration'!$A$40:$K$40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Restauration'!$A$41:$K$41</c:f>
              <c:numCache>
                <c:formatCode>_(* #,##0.00_);_(* \(#,##0.00\);_(* "-"??_);_(@_)</c:formatCode>
                <c:ptCount val="11"/>
                <c:pt idx="0">
                  <c:v>6.0679800261562242</c:v>
                </c:pt>
                <c:pt idx="1">
                  <c:v>0</c:v>
                </c:pt>
                <c:pt idx="2">
                  <c:v>8.0216897535150125</c:v>
                </c:pt>
                <c:pt idx="3">
                  <c:v>5.9631342710604942</c:v>
                </c:pt>
                <c:pt idx="4">
                  <c:v>6.3853719341572992</c:v>
                </c:pt>
                <c:pt idx="5">
                  <c:v>6.0247840499675149</c:v>
                </c:pt>
                <c:pt idx="6">
                  <c:v>5.3677528911301451</c:v>
                </c:pt>
                <c:pt idx="7">
                  <c:v>5.9281818134199362</c:v>
                </c:pt>
                <c:pt idx="8">
                  <c:v>4.7948104620653806</c:v>
                </c:pt>
                <c:pt idx="9">
                  <c:v>7.3983213398863281</c:v>
                </c:pt>
                <c:pt idx="10">
                  <c:v>11.179112792454163</c:v>
                </c:pt>
              </c:numCache>
            </c:numRef>
          </c:val>
        </c:ser>
        <c:ser>
          <c:idx val="1"/>
          <c:order val="1"/>
          <c:spPr>
            <a:solidFill>
              <a:srgbClr val="968FAB"/>
            </a:solidFill>
            <a:ln>
              <a:solidFill>
                <a:schemeClr val="tx1"/>
              </a:solidFill>
            </a:ln>
          </c:spPr>
          <c:invertIfNegative val="0"/>
          <c:cat>
            <c:strRef>
              <c:f>'SALGG Restauration'!$A$40:$K$40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Restauration'!$A$42:$K$42</c:f>
              <c:numCache>
                <c:formatCode>_(* #,##0.00_);_(* \(#,##0.00\);_(* "-"??_);_(@_)</c:formatCode>
                <c:ptCount val="11"/>
                <c:pt idx="0">
                  <c:v>1.6307952546487501</c:v>
                </c:pt>
                <c:pt idx="1">
                  <c:v>0</c:v>
                </c:pt>
                <c:pt idx="2">
                  <c:v>1.3283337785605767</c:v>
                </c:pt>
                <c:pt idx="3">
                  <c:v>1.2098990759263115</c:v>
                </c:pt>
                <c:pt idx="4">
                  <c:v>0.92935748789798645</c:v>
                </c:pt>
                <c:pt idx="5">
                  <c:v>1.2833743643433682</c:v>
                </c:pt>
                <c:pt idx="6">
                  <c:v>1.4030521582692579</c:v>
                </c:pt>
                <c:pt idx="7">
                  <c:v>1.171934011368462</c:v>
                </c:pt>
                <c:pt idx="8">
                  <c:v>1.181867589282664</c:v>
                </c:pt>
                <c:pt idx="9">
                  <c:v>1.7767973480722397</c:v>
                </c:pt>
                <c:pt idx="10">
                  <c:v>0.88825765436333981</c:v>
                </c:pt>
              </c:numCache>
            </c:numRef>
          </c:val>
        </c:ser>
        <c:ser>
          <c:idx val="2"/>
          <c:order val="2"/>
          <c:spPr>
            <a:solidFill>
              <a:srgbClr val="968FAB"/>
            </a:solidFill>
            <a:ln>
              <a:solidFill>
                <a:schemeClr val="tx1"/>
              </a:solidFill>
            </a:ln>
          </c:spPr>
          <c:invertIfNegative val="0"/>
          <c:errBars>
            <c:errBarType val="plus"/>
            <c:errValType val="cust"/>
            <c:noEndCap val="0"/>
            <c:plus>
              <c:numRef>
                <c:f>'SALGG Restauration'!$A$45:$K$45</c:f>
                <c:numCache>
                  <c:formatCode>General</c:formatCode>
                  <c:ptCount val="11"/>
                  <c:pt idx="0">
                    <c:v>2.1017639862654853</c:v>
                  </c:pt>
                  <c:pt idx="1">
                    <c:v>0</c:v>
                  </c:pt>
                  <c:pt idx="2">
                    <c:v>0.53098746879577696</c:v>
                  </c:pt>
                  <c:pt idx="3">
                    <c:v>1.9562837826928234</c:v>
                  </c:pt>
                  <c:pt idx="4">
                    <c:v>1.3583775682403711</c:v>
                  </c:pt>
                  <c:pt idx="5">
                    <c:v>2.548194504165771</c:v>
                  </c:pt>
                  <c:pt idx="6">
                    <c:v>2.2602142680215564</c:v>
                  </c:pt>
                  <c:pt idx="7">
                    <c:v>1.9397419656667179</c:v>
                  </c:pt>
                  <c:pt idx="8">
                    <c:v>2.1615677813935417</c:v>
                  </c:pt>
                  <c:pt idx="9">
                    <c:v>2.627441128312217</c:v>
                  </c:pt>
                  <c:pt idx="10">
                    <c:v>1.4728859932122838</c:v>
                  </c:pt>
                </c:numCache>
              </c:numRef>
            </c:plus>
            <c:minus>
              <c:numLit>
                <c:formatCode>General</c:formatCode>
                <c:ptCount val="1"/>
                <c:pt idx="0">
                  <c:v>1</c:v>
                </c:pt>
              </c:numLit>
            </c:minus>
          </c:errBars>
          <c:cat>
            <c:strRef>
              <c:f>'SALGG Restauration'!$A$40:$K$40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Restauration'!$A$43:$K$43</c:f>
              <c:numCache>
                <c:formatCode>_(* #,##0.00_);_(* \(#,##0.00\);_(* "-"??_);_(@_)</c:formatCode>
                <c:ptCount val="11"/>
                <c:pt idx="0">
                  <c:v>1.9987261167037262</c:v>
                </c:pt>
                <c:pt idx="1">
                  <c:v>0</c:v>
                </c:pt>
                <c:pt idx="2">
                  <c:v>1.0305197601943394</c:v>
                </c:pt>
                <c:pt idx="3">
                  <c:v>1.3913741477048678</c:v>
                </c:pt>
                <c:pt idx="4">
                  <c:v>1.0264525639965649</c:v>
                </c:pt>
                <c:pt idx="5">
                  <c:v>1.4132973938993842</c:v>
                </c:pt>
                <c:pt idx="6">
                  <c:v>1.7664744900336888</c:v>
                </c:pt>
                <c:pt idx="7">
                  <c:v>0.91201216931803408</c:v>
                </c:pt>
                <c:pt idx="8">
                  <c:v>2.0648952024554008</c:v>
                </c:pt>
                <c:pt idx="9">
                  <c:v>1.903021162439213</c:v>
                </c:pt>
                <c:pt idx="10">
                  <c:v>3.3166768116297476</c:v>
                </c:pt>
              </c:numCache>
            </c:numRef>
          </c:val>
        </c:ser>
        <c:dLbls>
          <c:showLegendKey val="0"/>
          <c:showVal val="0"/>
          <c:showCatName val="0"/>
          <c:showSerName val="0"/>
          <c:showPercent val="0"/>
          <c:showBubbleSize val="0"/>
        </c:dLbls>
        <c:gapWidth val="150"/>
        <c:overlap val="100"/>
        <c:axId val="111013248"/>
        <c:axId val="111490560"/>
      </c:barChart>
      <c:lineChart>
        <c:grouping val="standard"/>
        <c:varyColors val="0"/>
        <c:ser>
          <c:idx val="5"/>
          <c:order val="3"/>
          <c:spPr>
            <a:ln w="28575">
              <a:noFill/>
            </a:ln>
          </c:spPr>
          <c:marker>
            <c:symbol val="plus"/>
            <c:size val="6"/>
            <c:spPr>
              <a:ln>
                <a:solidFill>
                  <a:schemeClr val="tx1"/>
                </a:solidFill>
              </a:ln>
            </c:spPr>
          </c:marker>
          <c:cat>
            <c:strRef>
              <c:f>'SALGG Restauration'!$A$40:$K$40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Restauration'!$A$46:$K$46</c:f>
              <c:numCache>
                <c:formatCode>_(* #,##0.00_);_(* \(#,##0.00\);_(* "-"??_);_(@_)</c:formatCode>
                <c:ptCount val="11"/>
                <c:pt idx="0">
                  <c:v>8.1269080406569643</c:v>
                </c:pt>
                <c:pt idx="1">
                  <c:v>0</c:v>
                </c:pt>
                <c:pt idx="2">
                  <c:v>9.0698958363316322</c:v>
                </c:pt>
                <c:pt idx="3">
                  <c:v>7.4979412000138304</c:v>
                </c:pt>
                <c:pt idx="4">
                  <c:v>7.5437880068398115</c:v>
                </c:pt>
                <c:pt idx="5">
                  <c:v>7.7208103502311367</c:v>
                </c:pt>
                <c:pt idx="6">
                  <c:v>7.2698033405381164</c:v>
                </c:pt>
                <c:pt idx="7">
                  <c:v>7.4061000218102748</c:v>
                </c:pt>
                <c:pt idx="8">
                  <c:v>6.6763331719433312</c:v>
                </c:pt>
                <c:pt idx="9">
                  <c:v>9.4863359648810501</c:v>
                </c:pt>
                <c:pt idx="10">
                  <c:v>13.024189647754847</c:v>
                </c:pt>
              </c:numCache>
            </c:numRef>
          </c:val>
          <c:smooth val="0"/>
        </c:ser>
        <c:dLbls>
          <c:showLegendKey val="0"/>
          <c:showVal val="0"/>
          <c:showCatName val="0"/>
          <c:showSerName val="0"/>
          <c:showPercent val="0"/>
          <c:showBubbleSize val="0"/>
        </c:dLbls>
        <c:marker val="1"/>
        <c:smooth val="0"/>
        <c:axId val="111013248"/>
        <c:axId val="111490560"/>
      </c:lineChart>
      <c:catAx>
        <c:axId val="11101324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11490560"/>
        <c:crosses val="autoZero"/>
        <c:auto val="1"/>
        <c:lblAlgn val="ctr"/>
        <c:lblOffset val="100"/>
        <c:noMultiLvlLbl val="0"/>
      </c:catAx>
      <c:valAx>
        <c:axId val="111490560"/>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1101324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002086242420499"/>
          <c:y val="2.6209673296703522E-2"/>
        </c:manualLayout>
      </c:layout>
      <c:overlay val="0"/>
    </c:title>
    <c:autoTitleDeleted val="0"/>
    <c:plotArea>
      <c:layout/>
      <c:barChart>
        <c:barDir val="col"/>
        <c:grouping val="stacked"/>
        <c:varyColors val="0"/>
        <c:ser>
          <c:idx val="0"/>
          <c:order val="0"/>
          <c:tx>
            <c:strRef>
              <c:f>'SALGG Blanchisserie'!$A$49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('SALGG Blanchisserie'!$B$52:$S$52,'SALGG Blanchisserie'!$M$44:$S$44)</c:f>
                <c:numCache>
                  <c:formatCode>General</c:formatCode>
                  <c:ptCount val="25"/>
                  <c:pt idx="0">
                    <c:v>0.36979658700156159</c:v>
                  </c:pt>
                  <c:pt idx="1">
                    <c:v>0</c:v>
                  </c:pt>
                  <c:pt idx="2">
                    <c:v>0.48693376406325994</c:v>
                  </c:pt>
                  <c:pt idx="3">
                    <c:v>0.31698641238943059</c:v>
                  </c:pt>
                  <c:pt idx="4">
                    <c:v>0.25643758692546581</c:v>
                  </c:pt>
                  <c:pt idx="5">
                    <c:v>0.32640248894259827</c:v>
                  </c:pt>
                  <c:pt idx="6">
                    <c:v>0.33510920248505949</c:v>
                  </c:pt>
                  <c:pt idx="7">
                    <c:v>0.33139636057551014</c:v>
                  </c:pt>
                  <c:pt idx="8">
                    <c:v>0.53479546186475724</c:v>
                  </c:pt>
                  <c:pt idx="9">
                    <c:v>0.36363418788403634</c:v>
                  </c:pt>
                  <c:pt idx="10">
                    <c:v>0.3747042231104909</c:v>
                  </c:pt>
                  <c:pt idx="11">
                    <c:v>0.33164980808165767</c:v>
                  </c:pt>
                  <c:pt idx="12">
                    <c:v>0.32853854842735752</c:v>
                  </c:pt>
                  <c:pt idx="13">
                    <c:v>0.23991169049969496</c:v>
                  </c:pt>
                  <c:pt idx="14">
                    <c:v>0.26790105341502035</c:v>
                  </c:pt>
                  <c:pt idx="15">
                    <c:v>0</c:v>
                  </c:pt>
                  <c:pt idx="16">
                    <c:v>0.27753112692446136</c:v>
                  </c:pt>
                  <c:pt idx="17">
                    <c:v>0.35757234473637389</c:v>
                  </c:pt>
                  <c:pt idx="18">
                    <c:v>0.47612182659496294</c:v>
                  </c:pt>
                  <c:pt idx="19">
                    <c:v>0.4093307348456956</c:v>
                  </c:pt>
                  <c:pt idx="20">
                    <c:v>0</c:v>
                  </c:pt>
                  <c:pt idx="21">
                    <c:v>0.52387257742305304</c:v>
                  </c:pt>
                  <c:pt idx="22">
                    <c:v>0.59342046008119431</c:v>
                  </c:pt>
                  <c:pt idx="23">
                    <c:v>0.52301642597558606</c:v>
                  </c:pt>
                  <c:pt idx="24">
                    <c:v>0.30504952093092785</c:v>
                  </c:pt>
                </c:numCache>
              </c:numRef>
            </c:minus>
          </c:errBars>
          <c:cat>
            <c:strRef>
              <c:f>('SALGG Blanchisserie'!$B$48:$S$48,'SALGG Blanchisserie'!$M$40:$S$40)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('SALGG Blanchisserie'!$B$49:$S$49,'SALGG Blanchisserie'!$M$41:$S$41)</c:f>
              <c:numCache>
                <c:formatCode>_(* #,##0.00_);_(* \(#,##0.00\);_(* "-"??_);_(@_)</c:formatCode>
                <c:ptCount val="25"/>
                <c:pt idx="0">
                  <c:v>1.5653022447151337</c:v>
                </c:pt>
                <c:pt idx="1">
                  <c:v>0</c:v>
                </c:pt>
                <c:pt idx="2">
                  <c:v>1.4577123448877787</c:v>
                </c:pt>
                <c:pt idx="3">
                  <c:v>1.33780112632415</c:v>
                </c:pt>
                <c:pt idx="4">
                  <c:v>1.3017885277191366</c:v>
                </c:pt>
                <c:pt idx="5">
                  <c:v>1.4669783414136006</c:v>
                </c:pt>
                <c:pt idx="6">
                  <c:v>1.6053778953676769</c:v>
                </c:pt>
                <c:pt idx="7">
                  <c:v>1.6441476661808307</c:v>
                </c:pt>
                <c:pt idx="8">
                  <c:v>1.4890711642500847</c:v>
                </c:pt>
                <c:pt idx="9">
                  <c:v>1.5351502992173378</c:v>
                </c:pt>
                <c:pt idx="10">
                  <c:v>1.601780992880373</c:v>
                </c:pt>
                <c:pt idx="11">
                  <c:v>1.6911048281861678</c:v>
                </c:pt>
                <c:pt idx="12">
                  <c:v>1.5222466713272835</c:v>
                </c:pt>
                <c:pt idx="13">
                  <c:v>1.5713896461984114</c:v>
                </c:pt>
                <c:pt idx="14">
                  <c:v>1.7102995817804203</c:v>
                </c:pt>
                <c:pt idx="15">
                  <c:v>0</c:v>
                </c:pt>
                <c:pt idx="16">
                  <c:v>1.6227134975406043</c:v>
                </c:pt>
                <c:pt idx="17">
                  <c:v>1.9048092010848996</c:v>
                </c:pt>
                <c:pt idx="18">
                  <c:v>1.8616679126808928</c:v>
                </c:pt>
                <c:pt idx="19">
                  <c:v>2.0797438347023558</c:v>
                </c:pt>
                <c:pt idx="20">
                  <c:v>0</c:v>
                </c:pt>
                <c:pt idx="21">
                  <c:v>1.5362998575498577</c:v>
                </c:pt>
                <c:pt idx="22">
                  <c:v>1.9599767442357956</c:v>
                </c:pt>
                <c:pt idx="23">
                  <c:v>2.2935857260670405</c:v>
                </c:pt>
                <c:pt idx="24">
                  <c:v>2.0433795177911991</c:v>
                </c:pt>
              </c:numCache>
            </c:numRef>
          </c:val>
        </c:ser>
        <c:ser>
          <c:idx val="1"/>
          <c:order val="1"/>
          <c:tx>
            <c:strRef>
              <c:f>'SALGG Blanchisserie'!$A$50</c:f>
              <c:strCache>
                <c:ptCount val="1"/>
                <c:pt idx="0">
                  <c:v>2eme morceau</c:v>
                </c:pt>
              </c:strCache>
            </c:strRef>
          </c:tx>
          <c:spPr>
            <a:solidFill>
              <a:srgbClr val="968FAB"/>
            </a:solidFill>
            <a:ln>
              <a:solidFill>
                <a:schemeClr val="tx1"/>
              </a:solidFill>
            </a:ln>
          </c:spPr>
          <c:invertIfNegative val="0"/>
          <c:cat>
            <c:strRef>
              <c:f>('SALGG Blanchisserie'!$B$48:$S$48,'SALGG Blanchisserie'!$M$40:$S$40)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('SALGG Blanchisserie'!$B$50:$S$50,'SALGG Blanchisserie'!$M$42:$S$42)</c:f>
              <c:numCache>
                <c:formatCode>_(* #,##0.00_);_(* \(#,##0.00\);_(* "-"??_);_(@_)</c:formatCode>
                <c:ptCount val="25"/>
                <c:pt idx="0">
                  <c:v>0.54313930051175752</c:v>
                </c:pt>
                <c:pt idx="1">
                  <c:v>0</c:v>
                </c:pt>
                <c:pt idx="2">
                  <c:v>0.23865329049943451</c:v>
                </c:pt>
                <c:pt idx="3">
                  <c:v>0.51146272244214463</c:v>
                </c:pt>
                <c:pt idx="4">
                  <c:v>0.25222047258508296</c:v>
                </c:pt>
                <c:pt idx="5">
                  <c:v>0.37566360608794902</c:v>
                </c:pt>
                <c:pt idx="6">
                  <c:v>0.35212161514367524</c:v>
                </c:pt>
                <c:pt idx="7">
                  <c:v>0.54046791483853918</c:v>
                </c:pt>
                <c:pt idx="8">
                  <c:v>0.43649094272320732</c:v>
                </c:pt>
                <c:pt idx="9">
                  <c:v>0.38501670129800147</c:v>
                </c:pt>
                <c:pt idx="10">
                  <c:v>0.46158535082956464</c:v>
                </c:pt>
                <c:pt idx="11">
                  <c:v>0.36929626679122007</c:v>
                </c:pt>
                <c:pt idx="12">
                  <c:v>0.71694057368023278</c:v>
                </c:pt>
                <c:pt idx="13">
                  <c:v>0.48306079352680054</c:v>
                </c:pt>
                <c:pt idx="14">
                  <c:v>0.45295880856981041</c:v>
                </c:pt>
                <c:pt idx="15">
                  <c:v>0</c:v>
                </c:pt>
                <c:pt idx="16">
                  <c:v>0.83359540328271908</c:v>
                </c:pt>
                <c:pt idx="17">
                  <c:v>0.44109812646112223</c:v>
                </c:pt>
                <c:pt idx="18">
                  <c:v>0.53160575350787997</c:v>
                </c:pt>
                <c:pt idx="19">
                  <c:v>0.87306971377884057</c:v>
                </c:pt>
                <c:pt idx="20">
                  <c:v>0</c:v>
                </c:pt>
                <c:pt idx="21">
                  <c:v>1.2904045510263888</c:v>
                </c:pt>
                <c:pt idx="22">
                  <c:v>0.51841234588637808</c:v>
                </c:pt>
                <c:pt idx="23">
                  <c:v>0.33666319534584366</c:v>
                </c:pt>
                <c:pt idx="24">
                  <c:v>0.24804654545961302</c:v>
                </c:pt>
              </c:numCache>
            </c:numRef>
          </c:val>
        </c:ser>
        <c:ser>
          <c:idx val="2"/>
          <c:order val="2"/>
          <c:tx>
            <c:strRef>
              <c:f>'SALGG Blanchisserie'!$A$51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('SALGG Blanchisserie'!$B$53:$S$53,'SALGG Blanchisserie'!$M$45:$S$45)</c:f>
                <c:numCache>
                  <c:formatCode>General</c:formatCode>
                  <c:ptCount val="25"/>
                  <c:pt idx="0">
                    <c:v>1.2897875025764938</c:v>
                  </c:pt>
                  <c:pt idx="1">
                    <c:v>0</c:v>
                  </c:pt>
                  <c:pt idx="2">
                    <c:v>0.46728836663483841</c:v>
                  </c:pt>
                  <c:pt idx="3">
                    <c:v>0.60025427522221975</c:v>
                  </c:pt>
                  <c:pt idx="4">
                    <c:v>0.39976595400391268</c:v>
                  </c:pt>
                  <c:pt idx="5">
                    <c:v>1.4212912758330738</c:v>
                  </c:pt>
                  <c:pt idx="6">
                    <c:v>0.47833137651796509</c:v>
                  </c:pt>
                  <c:pt idx="7">
                    <c:v>0.58106323060578813</c:v>
                  </c:pt>
                  <c:pt idx="8">
                    <c:v>3.1735516751871908</c:v>
                  </c:pt>
                  <c:pt idx="9">
                    <c:v>2.0580362347492773</c:v>
                  </c:pt>
                  <c:pt idx="10">
                    <c:v>0.78408710905991663</c:v>
                  </c:pt>
                  <c:pt idx="11">
                    <c:v>0.86107703059413065</c:v>
                  </c:pt>
                  <c:pt idx="12">
                    <c:v>1.2224234183671747</c:v>
                  </c:pt>
                  <c:pt idx="13">
                    <c:v>1.2311406623716308</c:v>
                  </c:pt>
                  <c:pt idx="14">
                    <c:v>1.01980093516209</c:v>
                  </c:pt>
                  <c:pt idx="15">
                    <c:v>0</c:v>
                  </c:pt>
                  <c:pt idx="16">
                    <c:v>1.7691348926544208</c:v>
                  </c:pt>
                  <c:pt idx="17">
                    <c:v>0.50503942379512701</c:v>
                  </c:pt>
                  <c:pt idx="18">
                    <c:v>0.49779091320419022</c:v>
                  </c:pt>
                  <c:pt idx="19">
                    <c:v>0.52284786247599513</c:v>
                  </c:pt>
                  <c:pt idx="20">
                    <c:v>0</c:v>
                  </c:pt>
                  <c:pt idx="21">
                    <c:v>2.5378647261439591</c:v>
                  </c:pt>
                  <c:pt idx="22">
                    <c:v>1.698798784002558</c:v>
                  </c:pt>
                  <c:pt idx="23">
                    <c:v>0.86331189957898546</c:v>
                  </c:pt>
                  <c:pt idx="24">
                    <c:v>0.52439814146388208</c:v>
                  </c:pt>
                </c:numCache>
              </c:numRef>
            </c:plus>
            <c:minus>
              <c:numLit>
                <c:formatCode>General</c:formatCode>
                <c:ptCount val="1"/>
                <c:pt idx="0">
                  <c:v>0</c:v>
                </c:pt>
              </c:numLit>
            </c:minus>
          </c:errBars>
          <c:cat>
            <c:strRef>
              <c:f>('SALGG Blanchisserie'!$B$48:$S$48,'SALGG Blanchisserie'!$M$40:$S$40)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('SALGG Blanchisserie'!$B$51:$S$51,'SALGG Blanchisserie'!$M$43:$S$43)</c:f>
              <c:numCache>
                <c:formatCode>_(* #,##0.00_);_(* \(#,##0.00\);_(* "-"??_);_(@_)</c:formatCode>
                <c:ptCount val="25"/>
                <c:pt idx="0">
                  <c:v>0.77754597587929286</c:v>
                </c:pt>
                <c:pt idx="1">
                  <c:v>0</c:v>
                </c:pt>
                <c:pt idx="2">
                  <c:v>0.32849863329015205</c:v>
                </c:pt>
                <c:pt idx="3">
                  <c:v>0.52664405776317258</c:v>
                </c:pt>
                <c:pt idx="4">
                  <c:v>0.99655123220055808</c:v>
                </c:pt>
                <c:pt idx="5">
                  <c:v>0.47453140333750943</c:v>
                </c:pt>
                <c:pt idx="6">
                  <c:v>0.45019944289993363</c:v>
                </c:pt>
                <c:pt idx="7">
                  <c:v>0.35285228859301698</c:v>
                </c:pt>
                <c:pt idx="8">
                  <c:v>1.3282354127880229</c:v>
                </c:pt>
                <c:pt idx="9">
                  <c:v>0.76484849668889132</c:v>
                </c:pt>
                <c:pt idx="10">
                  <c:v>0.72944730110661249</c:v>
                </c:pt>
                <c:pt idx="11">
                  <c:v>0.81752526626031896</c:v>
                </c:pt>
                <c:pt idx="12">
                  <c:v>1.0595551440439022</c:v>
                </c:pt>
                <c:pt idx="13">
                  <c:v>0.96071626685346212</c:v>
                </c:pt>
                <c:pt idx="14">
                  <c:v>0.34455346314441515</c:v>
                </c:pt>
                <c:pt idx="15">
                  <c:v>0</c:v>
                </c:pt>
                <c:pt idx="16">
                  <c:v>0.6399800905429105</c:v>
                </c:pt>
                <c:pt idx="17">
                  <c:v>0.66628953492976617</c:v>
                </c:pt>
                <c:pt idx="18">
                  <c:v>0.55348638774915448</c:v>
                </c:pt>
                <c:pt idx="19">
                  <c:v>1.2619912269729703</c:v>
                </c:pt>
                <c:pt idx="20">
                  <c:v>0</c:v>
                </c:pt>
                <c:pt idx="21">
                  <c:v>1.5173659439547751</c:v>
                </c:pt>
                <c:pt idx="22">
                  <c:v>0.80732563970799021</c:v>
                </c:pt>
                <c:pt idx="23">
                  <c:v>0.49285448391419484</c:v>
                </c:pt>
                <c:pt idx="24">
                  <c:v>1.1545575642251942</c:v>
                </c:pt>
              </c:numCache>
            </c:numRef>
          </c:val>
        </c:ser>
        <c:dLbls>
          <c:showLegendKey val="0"/>
          <c:showVal val="0"/>
          <c:showCatName val="0"/>
          <c:showSerName val="0"/>
          <c:showPercent val="0"/>
          <c:showBubbleSize val="0"/>
        </c:dLbls>
        <c:gapWidth val="150"/>
        <c:overlap val="100"/>
        <c:axId val="43903232"/>
        <c:axId val="44573056"/>
      </c:barChart>
      <c:lineChart>
        <c:grouping val="standard"/>
        <c:varyColors val="0"/>
        <c:ser>
          <c:idx val="5"/>
          <c:order val="3"/>
          <c:tx>
            <c:strRef>
              <c:f>'SALGG Blanchisserie'!$A$54</c:f>
              <c:strCache>
                <c:ptCount val="1"/>
                <c:pt idx="0">
                  <c:v>Moyenne</c:v>
                </c:pt>
              </c:strCache>
            </c:strRef>
          </c:tx>
          <c:spPr>
            <a:ln>
              <a:noFill/>
            </a:ln>
          </c:spPr>
          <c:marker>
            <c:symbol val="plus"/>
            <c:size val="6"/>
            <c:spPr>
              <a:ln>
                <a:solidFill>
                  <a:schemeClr val="tx1"/>
                </a:solidFill>
              </a:ln>
            </c:spPr>
          </c:marker>
          <c:cat>
            <c:strRef>
              <c:f>('SALGG Blanchisserie'!$B$48:$S$48,'SALGG Blanchisserie'!$M$40:$S$40)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('SALGG Blanchisserie'!$B$54:$S$54,'SALGG Blanchisserie'!$M$46:$S$46)</c:f>
              <c:numCache>
                <c:formatCode>_(* #,##0.00_);_(* \(#,##0.00\);_(* "-"??_);_(@_)</c:formatCode>
                <c:ptCount val="25"/>
                <c:pt idx="0">
                  <c:v>2.5138660188214654</c:v>
                </c:pt>
                <c:pt idx="1">
                  <c:v>0</c:v>
                </c:pt>
                <c:pt idx="2">
                  <c:v>1.8093349269156651</c:v>
                </c:pt>
                <c:pt idx="3">
                  <c:v>2.0850103938970856</c:v>
                </c:pt>
                <c:pt idx="4">
                  <c:v>2.0224145753498801</c:v>
                </c:pt>
                <c:pt idx="5">
                  <c:v>2.2140702528763625</c:v>
                </c:pt>
                <c:pt idx="6">
                  <c:v>2.0371778596165426</c:v>
                </c:pt>
                <c:pt idx="7">
                  <c:v>2.3751448432724906</c:v>
                </c:pt>
                <c:pt idx="8">
                  <c:v>2.8284149451258016</c:v>
                </c:pt>
                <c:pt idx="9">
                  <c:v>2.6141358022611461</c:v>
                </c:pt>
                <c:pt idx="10">
                  <c:v>2.3653675665810074</c:v>
                </c:pt>
                <c:pt idx="11">
                  <c:v>2.845030875278586</c:v>
                </c:pt>
                <c:pt idx="12">
                  <c:v>2.7023533082095734</c:v>
                </c:pt>
                <c:pt idx="13">
                  <c:v>2.530865223900117</c:v>
                </c:pt>
                <c:pt idx="14">
                  <c:v>2.2654011889503063</c:v>
                </c:pt>
                <c:pt idx="15">
                  <c:v>0</c:v>
                </c:pt>
                <c:pt idx="16">
                  <c:v>2.6194181283225402</c:v>
                </c:pt>
                <c:pt idx="17">
                  <c:v>2.5210239054479797</c:v>
                </c:pt>
                <c:pt idx="18">
                  <c:v>2.4269240691709788</c:v>
                </c:pt>
                <c:pt idx="19">
                  <c:v>3.1202930954226726</c:v>
                </c:pt>
                <c:pt idx="20">
                  <c:v>0</c:v>
                </c:pt>
                <c:pt idx="21">
                  <c:v>3.537618239409476</c:v>
                </c:pt>
                <c:pt idx="22">
                  <c:v>2.8725076978082855</c:v>
                </c:pt>
                <c:pt idx="23">
                  <c:v>2.9511486423726576</c:v>
                </c:pt>
                <c:pt idx="24">
                  <c:v>2.6745110301193433</c:v>
                </c:pt>
              </c:numCache>
            </c:numRef>
          </c:val>
          <c:smooth val="0"/>
        </c:ser>
        <c:dLbls>
          <c:showLegendKey val="0"/>
          <c:showVal val="0"/>
          <c:showCatName val="0"/>
          <c:showSerName val="0"/>
          <c:showPercent val="0"/>
          <c:showBubbleSize val="0"/>
        </c:dLbls>
        <c:marker val="1"/>
        <c:smooth val="0"/>
        <c:axId val="43903232"/>
        <c:axId val="44573056"/>
      </c:lineChart>
      <c:catAx>
        <c:axId val="43903232"/>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4573056"/>
        <c:crosses val="autoZero"/>
        <c:auto val="1"/>
        <c:lblAlgn val="ctr"/>
        <c:lblOffset val="100"/>
        <c:noMultiLvlLbl val="0"/>
      </c:catAx>
      <c:valAx>
        <c:axId val="44573056"/>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3903232"/>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'SALGG Blanchisserie'!$C$59:$G$59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'SALGG Blanchisserie'!$C$60:$G$60</c:f>
              <c:numCache>
                <c:formatCode>#,##0.00\ "€"</c:formatCode>
                <c:ptCount val="5"/>
                <c:pt idx="0">
                  <c:v>8.9863794240193021E-7</c:v>
                </c:pt>
                <c:pt idx="1">
                  <c:v>0.89352517924767894</c:v>
                </c:pt>
                <c:pt idx="2">
                  <c:v>2.0198522794691838E-3</c:v>
                </c:pt>
                <c:pt idx="3">
                  <c:v>1.347553162483246</c:v>
                </c:pt>
                <c:pt idx="4">
                  <c:v>9.4288019828486669E-2</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2561108987590142"/>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'SALGG Restauration'!$A$44:$K$44</c:f>
                <c:numCache>
                  <c:formatCode>General</c:formatCode>
                  <c:ptCount val="11"/>
                  <c:pt idx="0">
                    <c:v>1.3125527404193837</c:v>
                  </c:pt>
                  <c:pt idx="1">
                    <c:v>0</c:v>
                  </c:pt>
                  <c:pt idx="2">
                    <c:v>1.0406153366737847</c:v>
                  </c:pt>
                  <c:pt idx="3">
                    <c:v>1.2140525596068796</c:v>
                  </c:pt>
                  <c:pt idx="4">
                    <c:v>0.74976292666501632</c:v>
                  </c:pt>
                  <c:pt idx="5">
                    <c:v>1.2417347323938825</c:v>
                  </c:pt>
                  <c:pt idx="6">
                    <c:v>0.95036555965955927</c:v>
                  </c:pt>
                  <c:pt idx="7">
                    <c:v>0.98917453353847762</c:v>
                  </c:pt>
                  <c:pt idx="8">
                    <c:v>0.94341243768429761</c:v>
                  </c:pt>
                  <c:pt idx="9">
                    <c:v>1.6504972524077042</c:v>
                  </c:pt>
                  <c:pt idx="10">
                    <c:v>2.0088833355977922</c:v>
                  </c:pt>
                </c:numCache>
              </c:numRef>
            </c:minus>
          </c:errBars>
          <c:cat>
            <c:strRef>
              <c:f>'SALGG Restauration'!$A$40:$K$40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Restauration'!$A$41:$K$41</c:f>
              <c:numCache>
                <c:formatCode>_(* #,##0.00_);_(* \(#,##0.00\);_(* "-"??_);_(@_)</c:formatCode>
                <c:ptCount val="11"/>
                <c:pt idx="0">
                  <c:v>6.0679800261562242</c:v>
                </c:pt>
                <c:pt idx="1">
                  <c:v>0</c:v>
                </c:pt>
                <c:pt idx="2">
                  <c:v>8.0216897535150125</c:v>
                </c:pt>
                <c:pt idx="3">
                  <c:v>5.9631342710604942</c:v>
                </c:pt>
                <c:pt idx="4">
                  <c:v>6.3853719341572992</c:v>
                </c:pt>
                <c:pt idx="5">
                  <c:v>6.0247840499675149</c:v>
                </c:pt>
                <c:pt idx="6">
                  <c:v>5.3677528911301451</c:v>
                </c:pt>
                <c:pt idx="7">
                  <c:v>5.9281818134199362</c:v>
                </c:pt>
                <c:pt idx="8">
                  <c:v>4.7948104620653806</c:v>
                </c:pt>
                <c:pt idx="9">
                  <c:v>7.3983213398863281</c:v>
                </c:pt>
                <c:pt idx="10">
                  <c:v>11.179112792454163</c:v>
                </c:pt>
              </c:numCache>
            </c:numRef>
          </c:val>
        </c:ser>
        <c:ser>
          <c:idx val="1"/>
          <c:order val="1"/>
          <c:spPr>
            <a:solidFill>
              <a:srgbClr val="968FAB"/>
            </a:solidFill>
            <a:ln>
              <a:solidFill>
                <a:schemeClr val="tx1"/>
              </a:solidFill>
            </a:ln>
          </c:spPr>
          <c:invertIfNegative val="0"/>
          <c:cat>
            <c:strRef>
              <c:f>'SALGG Restauration'!$A$40:$K$40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Restauration'!$A$42:$K$42</c:f>
              <c:numCache>
                <c:formatCode>_(* #,##0.00_);_(* \(#,##0.00\);_(* "-"??_);_(@_)</c:formatCode>
                <c:ptCount val="11"/>
                <c:pt idx="0">
                  <c:v>1.6307952546487501</c:v>
                </c:pt>
                <c:pt idx="1">
                  <c:v>0</c:v>
                </c:pt>
                <c:pt idx="2">
                  <c:v>1.3283337785605767</c:v>
                </c:pt>
                <c:pt idx="3">
                  <c:v>1.2098990759263115</c:v>
                </c:pt>
                <c:pt idx="4">
                  <c:v>0.92935748789798645</c:v>
                </c:pt>
                <c:pt idx="5">
                  <c:v>1.2833743643433682</c:v>
                </c:pt>
                <c:pt idx="6">
                  <c:v>1.4030521582692579</c:v>
                </c:pt>
                <c:pt idx="7">
                  <c:v>1.171934011368462</c:v>
                </c:pt>
                <c:pt idx="8">
                  <c:v>1.181867589282664</c:v>
                </c:pt>
                <c:pt idx="9">
                  <c:v>1.7767973480722397</c:v>
                </c:pt>
                <c:pt idx="10">
                  <c:v>0.88825765436333981</c:v>
                </c:pt>
              </c:numCache>
            </c:numRef>
          </c:val>
        </c:ser>
        <c:ser>
          <c:idx val="2"/>
          <c:order val="2"/>
          <c:spPr>
            <a:solidFill>
              <a:srgbClr val="968FAB"/>
            </a:solidFill>
            <a:ln>
              <a:solidFill>
                <a:schemeClr val="tx1"/>
              </a:solidFill>
            </a:ln>
          </c:spPr>
          <c:invertIfNegative val="0"/>
          <c:errBars>
            <c:errBarType val="plus"/>
            <c:errValType val="cust"/>
            <c:noEndCap val="0"/>
            <c:plus>
              <c:numRef>
                <c:f>'SALGG Restauration'!$A$45:$K$45</c:f>
                <c:numCache>
                  <c:formatCode>General</c:formatCode>
                  <c:ptCount val="11"/>
                  <c:pt idx="0">
                    <c:v>2.1017639862654853</c:v>
                  </c:pt>
                  <c:pt idx="1">
                    <c:v>0</c:v>
                  </c:pt>
                  <c:pt idx="2">
                    <c:v>0.53098746879577696</c:v>
                  </c:pt>
                  <c:pt idx="3">
                    <c:v>1.9562837826928234</c:v>
                  </c:pt>
                  <c:pt idx="4">
                    <c:v>1.3583775682403711</c:v>
                  </c:pt>
                  <c:pt idx="5">
                    <c:v>2.548194504165771</c:v>
                  </c:pt>
                  <c:pt idx="6">
                    <c:v>2.2602142680215564</c:v>
                  </c:pt>
                  <c:pt idx="7">
                    <c:v>1.9397419656667179</c:v>
                  </c:pt>
                  <c:pt idx="8">
                    <c:v>2.1615677813935417</c:v>
                  </c:pt>
                  <c:pt idx="9">
                    <c:v>2.627441128312217</c:v>
                  </c:pt>
                  <c:pt idx="10">
                    <c:v>1.4728859932122838</c:v>
                  </c:pt>
                </c:numCache>
              </c:numRef>
            </c:plus>
            <c:minus>
              <c:numLit>
                <c:formatCode>General</c:formatCode>
                <c:ptCount val="1"/>
                <c:pt idx="0">
                  <c:v>1</c:v>
                </c:pt>
              </c:numLit>
            </c:minus>
          </c:errBars>
          <c:cat>
            <c:strRef>
              <c:f>'SALGG Restauration'!$A$40:$K$40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Restauration'!$A$43:$K$43</c:f>
              <c:numCache>
                <c:formatCode>_(* #,##0.00_);_(* \(#,##0.00\);_(* "-"??_);_(@_)</c:formatCode>
                <c:ptCount val="11"/>
                <c:pt idx="0">
                  <c:v>1.9987261167037262</c:v>
                </c:pt>
                <c:pt idx="1">
                  <c:v>0</c:v>
                </c:pt>
                <c:pt idx="2">
                  <c:v>1.0305197601943394</c:v>
                </c:pt>
                <c:pt idx="3">
                  <c:v>1.3913741477048678</c:v>
                </c:pt>
                <c:pt idx="4">
                  <c:v>1.0264525639965649</c:v>
                </c:pt>
                <c:pt idx="5">
                  <c:v>1.4132973938993842</c:v>
                </c:pt>
                <c:pt idx="6">
                  <c:v>1.7664744900336888</c:v>
                </c:pt>
                <c:pt idx="7">
                  <c:v>0.91201216931803408</c:v>
                </c:pt>
                <c:pt idx="8">
                  <c:v>2.0648952024554008</c:v>
                </c:pt>
                <c:pt idx="9">
                  <c:v>1.903021162439213</c:v>
                </c:pt>
                <c:pt idx="10">
                  <c:v>3.3166768116297476</c:v>
                </c:pt>
              </c:numCache>
            </c:numRef>
          </c:val>
        </c:ser>
        <c:dLbls>
          <c:showLegendKey val="0"/>
          <c:showVal val="0"/>
          <c:showCatName val="0"/>
          <c:showSerName val="0"/>
          <c:showPercent val="0"/>
          <c:showBubbleSize val="0"/>
        </c:dLbls>
        <c:gapWidth val="150"/>
        <c:overlap val="100"/>
        <c:axId val="44634880"/>
        <c:axId val="44636800"/>
      </c:barChart>
      <c:lineChart>
        <c:grouping val="standard"/>
        <c:varyColors val="0"/>
        <c:ser>
          <c:idx val="5"/>
          <c:order val="3"/>
          <c:spPr>
            <a:ln w="28575">
              <a:noFill/>
            </a:ln>
          </c:spPr>
          <c:marker>
            <c:symbol val="plus"/>
            <c:size val="6"/>
            <c:spPr>
              <a:ln>
                <a:solidFill>
                  <a:schemeClr val="tx1"/>
                </a:solidFill>
              </a:ln>
            </c:spPr>
          </c:marker>
          <c:cat>
            <c:strRef>
              <c:f>'SALGG Restauration'!$A$40:$K$40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'SALGG Restauration'!$A$46:$K$46</c:f>
              <c:numCache>
                <c:formatCode>_(* #,##0.00_);_(* \(#,##0.00\);_(* "-"??_);_(@_)</c:formatCode>
                <c:ptCount val="11"/>
                <c:pt idx="0">
                  <c:v>8.1269080406569643</c:v>
                </c:pt>
                <c:pt idx="1">
                  <c:v>0</c:v>
                </c:pt>
                <c:pt idx="2">
                  <c:v>9.0698958363316322</c:v>
                </c:pt>
                <c:pt idx="3">
                  <c:v>7.4979412000138304</c:v>
                </c:pt>
                <c:pt idx="4">
                  <c:v>7.5437880068398115</c:v>
                </c:pt>
                <c:pt idx="5">
                  <c:v>7.7208103502311367</c:v>
                </c:pt>
                <c:pt idx="6">
                  <c:v>7.2698033405381164</c:v>
                </c:pt>
                <c:pt idx="7">
                  <c:v>7.4061000218102748</c:v>
                </c:pt>
                <c:pt idx="8">
                  <c:v>6.6763331719433312</c:v>
                </c:pt>
                <c:pt idx="9">
                  <c:v>9.4863359648810501</c:v>
                </c:pt>
                <c:pt idx="10">
                  <c:v>13.024189647754847</c:v>
                </c:pt>
              </c:numCache>
            </c:numRef>
          </c:val>
          <c:smooth val="0"/>
        </c:ser>
        <c:dLbls>
          <c:showLegendKey val="0"/>
          <c:showVal val="0"/>
          <c:showCatName val="0"/>
          <c:showSerName val="0"/>
          <c:showPercent val="0"/>
          <c:showBubbleSize val="0"/>
        </c:dLbls>
        <c:marker val="1"/>
        <c:smooth val="0"/>
        <c:axId val="44634880"/>
        <c:axId val="44636800"/>
      </c:lineChart>
      <c:catAx>
        <c:axId val="4463488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4636800"/>
        <c:crosses val="autoZero"/>
        <c:auto val="1"/>
        <c:lblAlgn val="ctr"/>
        <c:lblOffset val="100"/>
        <c:noMultiLvlLbl val="0"/>
      </c:catAx>
      <c:valAx>
        <c:axId val="44636800"/>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4634880"/>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0915681080861899"/>
          <c:y val="2.6209673296703522E-2"/>
        </c:manualLayout>
      </c:layout>
      <c:overlay val="0"/>
    </c:title>
    <c:autoTitleDeleted val="0"/>
    <c:plotArea>
      <c:layout/>
      <c:barChart>
        <c:barDir val="col"/>
        <c:grouping val="stacked"/>
        <c:varyColors val="0"/>
        <c:ser>
          <c:idx val="0"/>
          <c:order val="0"/>
          <c:tx>
            <c:strRef>
              <c:f>'SALGG Restauration'!$A$49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('SALGG Restauration'!$B$52:$S$52,'SALGG Restauration'!$M$44:$S$44)</c:f>
                <c:numCache>
                  <c:formatCode>General</c:formatCode>
                  <c:ptCount val="25"/>
                  <c:pt idx="0">
                    <c:v>1.3125527404193837</c:v>
                  </c:pt>
                  <c:pt idx="1">
                    <c:v>0</c:v>
                  </c:pt>
                  <c:pt idx="2">
                    <c:v>1.0406153366737847</c:v>
                  </c:pt>
                  <c:pt idx="3">
                    <c:v>0.84924584907889766</c:v>
                  </c:pt>
                  <c:pt idx="4">
                    <c:v>0.3202372011658321</c:v>
                  </c:pt>
                  <c:pt idx="5">
                    <c:v>1.2236040622243722</c:v>
                  </c:pt>
                  <c:pt idx="6">
                    <c:v>1.2166367114243855</c:v>
                  </c:pt>
                  <c:pt idx="7">
                    <c:v>0.43936992193606095</c:v>
                  </c:pt>
                  <c:pt idx="8">
                    <c:v>0.98821638251458932</c:v>
                  </c:pt>
                  <c:pt idx="9">
                    <c:v>0.73592160356974379</c:v>
                  </c:pt>
                  <c:pt idx="10">
                    <c:v>0.98917453353847762</c:v>
                  </c:pt>
                  <c:pt idx="11">
                    <c:v>0.79168905123023636</c:v>
                  </c:pt>
                  <c:pt idx="12">
                    <c:v>0.8831775953398755</c:v>
                  </c:pt>
                  <c:pt idx="13">
                    <c:v>0.80224663513783412</c:v>
                  </c:pt>
                  <c:pt idx="14">
                    <c:v>0.58007335561237561</c:v>
                  </c:pt>
                  <c:pt idx="15">
                    <c:v>0</c:v>
                  </c:pt>
                  <c:pt idx="16">
                    <c:v>1.0021216340304324</c:v>
                  </c:pt>
                  <c:pt idx="17">
                    <c:v>1.288891087197265</c:v>
                  </c:pt>
                  <c:pt idx="18">
                    <c:v>2.2110921510440757</c:v>
                  </c:pt>
                  <c:pt idx="19">
                    <c:v>1.6808089889330509</c:v>
                  </c:pt>
                  <c:pt idx="20">
                    <c:v>0</c:v>
                  </c:pt>
                  <c:pt idx="21">
                    <c:v>2.3068529864931175</c:v>
                  </c:pt>
                  <c:pt idx="22">
                    <c:v>1.2950699825686316</c:v>
                  </c:pt>
                  <c:pt idx="23">
                    <c:v>1.3784883957219352</c:v>
                  </c:pt>
                  <c:pt idx="24">
                    <c:v>2.0088833355977922</c:v>
                  </c:pt>
                </c:numCache>
              </c:numRef>
            </c:minus>
          </c:errBars>
          <c:cat>
            <c:strRef>
              <c:f>('SALGG Restauration'!$B$48:$S$48,'SALGG Restauration'!$M$40:$S$40)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('SALGG Restauration'!$B$49:$S$49,'SALGG Restauration'!$M$41:$S$41)</c:f>
              <c:numCache>
                <c:formatCode>_(* #,##0.00_);_(* \(#,##0.00\);_(* "-"??_);_(@_)</c:formatCode>
                <c:ptCount val="25"/>
                <c:pt idx="0">
                  <c:v>6.0679800261562242</c:v>
                </c:pt>
                <c:pt idx="1">
                  <c:v>0</c:v>
                </c:pt>
                <c:pt idx="2">
                  <c:v>8.0216897535150125</c:v>
                </c:pt>
                <c:pt idx="3">
                  <c:v>6.4795919411278149</c:v>
                </c:pt>
                <c:pt idx="4">
                  <c:v>5.9907027975690372</c:v>
                </c:pt>
                <c:pt idx="5">
                  <c:v>6.0247840499675149</c:v>
                </c:pt>
                <c:pt idx="6">
                  <c:v>6.0747163891405949</c:v>
                </c:pt>
                <c:pt idx="7">
                  <c:v>5.1773323764259889</c:v>
                </c:pt>
                <c:pt idx="8">
                  <c:v>6.7049691621792231</c:v>
                </c:pt>
                <c:pt idx="9">
                  <c:v>4.9232183085085985</c:v>
                </c:pt>
                <c:pt idx="10">
                  <c:v>5.9281818134199362</c:v>
                </c:pt>
                <c:pt idx="11">
                  <c:v>3.1270012801981508</c:v>
                </c:pt>
                <c:pt idx="12">
                  <c:v>4.8046034368803712</c:v>
                </c:pt>
                <c:pt idx="13">
                  <c:v>4.8884546650703289</c:v>
                </c:pt>
                <c:pt idx="14">
                  <c:v>9.0168544230831689</c:v>
                </c:pt>
                <c:pt idx="15">
                  <c:v>0</c:v>
                </c:pt>
                <c:pt idx="16">
                  <c:v>5.8348708507947364</c:v>
                </c:pt>
                <c:pt idx="17">
                  <c:v>8.7820374117840423</c:v>
                </c:pt>
                <c:pt idx="18">
                  <c:v>9.2301726808704139</c:v>
                </c:pt>
                <c:pt idx="19">
                  <c:v>7.6233881506278722</c:v>
                </c:pt>
                <c:pt idx="20">
                  <c:v>0</c:v>
                </c:pt>
                <c:pt idx="21">
                  <c:v>7.4197059037961077</c:v>
                </c:pt>
                <c:pt idx="22">
                  <c:v>7.490030922011119</c:v>
                </c:pt>
                <c:pt idx="23">
                  <c:v>6.5517529330572808</c:v>
                </c:pt>
                <c:pt idx="24">
                  <c:v>11.179112792454163</c:v>
                </c:pt>
              </c:numCache>
            </c:numRef>
          </c:val>
        </c:ser>
        <c:ser>
          <c:idx val="1"/>
          <c:order val="1"/>
          <c:tx>
            <c:strRef>
              <c:f>'SALGG Restauration'!$A$50</c:f>
              <c:strCache>
                <c:ptCount val="1"/>
                <c:pt idx="0">
                  <c:v>2eme morceau</c:v>
                </c:pt>
              </c:strCache>
            </c:strRef>
          </c:tx>
          <c:spPr>
            <a:solidFill>
              <a:srgbClr val="968FAB"/>
            </a:solidFill>
            <a:ln>
              <a:solidFill>
                <a:schemeClr val="tx1"/>
              </a:solidFill>
            </a:ln>
          </c:spPr>
          <c:invertIfNegative val="0"/>
          <c:cat>
            <c:strRef>
              <c:f>('SALGG Restauration'!$B$48:$S$48,'SALGG Restauration'!$M$40:$S$40)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('SALGG Restauration'!$B$50:$S$50,'SALGG Restauration'!$M$42:$S$42)</c:f>
              <c:numCache>
                <c:formatCode>_(* #,##0.00_);_(* \(#,##0.00\);_(* "-"??_);_(@_)</c:formatCode>
                <c:ptCount val="25"/>
                <c:pt idx="0">
                  <c:v>1.6307952546487501</c:v>
                </c:pt>
                <c:pt idx="1">
                  <c:v>0</c:v>
                </c:pt>
                <c:pt idx="2">
                  <c:v>1.3283337785605767</c:v>
                </c:pt>
                <c:pt idx="3">
                  <c:v>1.0264996250809055</c:v>
                </c:pt>
                <c:pt idx="4">
                  <c:v>0.93526363233929821</c:v>
                </c:pt>
                <c:pt idx="5">
                  <c:v>1.4793043288144219</c:v>
                </c:pt>
                <c:pt idx="6">
                  <c:v>0.95141631826826423</c:v>
                </c:pt>
                <c:pt idx="7">
                  <c:v>1.259318466621977</c:v>
                </c:pt>
                <c:pt idx="8">
                  <c:v>1.0721945837745661</c:v>
                </c:pt>
                <c:pt idx="9">
                  <c:v>1.4203690179700112</c:v>
                </c:pt>
                <c:pt idx="10">
                  <c:v>1.171934011368462</c:v>
                </c:pt>
                <c:pt idx="11">
                  <c:v>3.0631191533626669</c:v>
                </c:pt>
                <c:pt idx="12">
                  <c:v>1.0697059748843341</c:v>
                </c:pt>
                <c:pt idx="13">
                  <c:v>1.1376520945189323</c:v>
                </c:pt>
                <c:pt idx="14">
                  <c:v>1.6202357986069078</c:v>
                </c:pt>
                <c:pt idx="15">
                  <c:v>0</c:v>
                </c:pt>
                <c:pt idx="16">
                  <c:v>1.0903792188665093</c:v>
                </c:pt>
                <c:pt idx="17">
                  <c:v>1.4922944068636745</c:v>
                </c:pt>
                <c:pt idx="18">
                  <c:v>1.2205673304105265</c:v>
                </c:pt>
                <c:pt idx="19">
                  <c:v>1.7963387969858671</c:v>
                </c:pt>
                <c:pt idx="20">
                  <c:v>0</c:v>
                </c:pt>
                <c:pt idx="21">
                  <c:v>1.5643005233817879</c:v>
                </c:pt>
                <c:pt idx="22">
                  <c:v>1.4865830215409126</c:v>
                </c:pt>
                <c:pt idx="23">
                  <c:v>1.8847872509668226</c:v>
                </c:pt>
                <c:pt idx="24">
                  <c:v>0.88825765436333981</c:v>
                </c:pt>
              </c:numCache>
            </c:numRef>
          </c:val>
        </c:ser>
        <c:ser>
          <c:idx val="2"/>
          <c:order val="2"/>
          <c:tx>
            <c:strRef>
              <c:f>'SALGG Restauration'!$A$51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('SALGG Restauration'!$B$53:$S$53,'SALGG Restauration'!$M$45:$S$45)</c:f>
                <c:numCache>
                  <c:formatCode>General</c:formatCode>
                  <c:ptCount val="25"/>
                  <c:pt idx="0">
                    <c:v>2.1017639862654853</c:v>
                  </c:pt>
                  <c:pt idx="1">
                    <c:v>0</c:v>
                  </c:pt>
                  <c:pt idx="2">
                    <c:v>0.53098746879577696</c:v>
                  </c:pt>
                  <c:pt idx="3">
                    <c:v>2.0237733896229066</c:v>
                  </c:pt>
                  <c:pt idx="4">
                    <c:v>0.70954239148817777</c:v>
                  </c:pt>
                  <c:pt idx="5">
                    <c:v>2.5545730135222051</c:v>
                  </c:pt>
                  <c:pt idx="6">
                    <c:v>1.0630714181163317</c:v>
                  </c:pt>
                  <c:pt idx="7">
                    <c:v>1.9048962382505081</c:v>
                  </c:pt>
                  <c:pt idx="8">
                    <c:v>3.3757433418499723</c:v>
                  </c:pt>
                  <c:pt idx="9">
                    <c:v>1.408623351625689</c:v>
                  </c:pt>
                  <c:pt idx="10">
                    <c:v>1.9397419656667179</c:v>
                  </c:pt>
                  <c:pt idx="11">
                    <c:v>3.979842935133945</c:v>
                  </c:pt>
                  <c:pt idx="12">
                    <c:v>1.5195409566873304</c:v>
                  </c:pt>
                  <c:pt idx="13">
                    <c:v>2.693170381747283</c:v>
                  </c:pt>
                  <c:pt idx="14">
                    <c:v>1.344832515650161</c:v>
                  </c:pt>
                  <c:pt idx="15">
                    <c:v>0</c:v>
                  </c:pt>
                  <c:pt idx="16">
                    <c:v>5.9858350305509909</c:v>
                  </c:pt>
                  <c:pt idx="17">
                    <c:v>2.2360561468091333</c:v>
                  </c:pt>
                  <c:pt idx="18">
                    <c:v>2.2757364106611266</c:v>
                  </c:pt>
                  <c:pt idx="19">
                    <c:v>3.0305841122887731</c:v>
                  </c:pt>
                  <c:pt idx="20">
                    <c:v>0</c:v>
                  </c:pt>
                  <c:pt idx="21">
                    <c:v>2.8250114170907228</c:v>
                  </c:pt>
                  <c:pt idx="22">
                    <c:v>2.3555421438500606</c:v>
                  </c:pt>
                  <c:pt idx="23">
                    <c:v>3.23952923004253</c:v>
                  </c:pt>
                  <c:pt idx="24">
                    <c:v>1.4728859932122838</c:v>
                  </c:pt>
                </c:numCache>
              </c:numRef>
            </c:plus>
            <c:minus>
              <c:numLit>
                <c:formatCode>General</c:formatCode>
                <c:ptCount val="1"/>
                <c:pt idx="0">
                  <c:v>0</c:v>
                </c:pt>
              </c:numLit>
            </c:minus>
          </c:errBars>
          <c:cat>
            <c:strRef>
              <c:f>('SALGG Restauration'!$B$48:$S$48,'SALGG Restauration'!$M$40:$S$40)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('SALGG Restauration'!$B$51:$S$51,'SALGG Restauration'!$M$43:$S$43)</c:f>
              <c:numCache>
                <c:formatCode>_(* #,##0.00_);_(* \(#,##0.00\);_(* "-"??_);_(@_)</c:formatCode>
                <c:ptCount val="25"/>
                <c:pt idx="0">
                  <c:v>1.9987261167037262</c:v>
                </c:pt>
                <c:pt idx="1">
                  <c:v>0</c:v>
                </c:pt>
                <c:pt idx="2">
                  <c:v>1.0305197601943394</c:v>
                </c:pt>
                <c:pt idx="3">
                  <c:v>1.0731676427122974</c:v>
                </c:pt>
                <c:pt idx="4">
                  <c:v>0.81539205377815804</c:v>
                </c:pt>
                <c:pt idx="5">
                  <c:v>1.4758834134040058</c:v>
                </c:pt>
                <c:pt idx="6">
                  <c:v>1.3822538423104227</c:v>
                </c:pt>
                <c:pt idx="7">
                  <c:v>1.7019124961202348</c:v>
                </c:pt>
                <c:pt idx="8">
                  <c:v>1.7763778991511519</c:v>
                </c:pt>
                <c:pt idx="9">
                  <c:v>1.7988744147693518</c:v>
                </c:pt>
                <c:pt idx="10">
                  <c:v>0.91201216931803408</c:v>
                </c:pt>
                <c:pt idx="11">
                  <c:v>2.0923042957674731</c:v>
                </c:pt>
                <c:pt idx="12">
                  <c:v>1.7305506071091532</c:v>
                </c:pt>
                <c:pt idx="13">
                  <c:v>2.2298224414853518</c:v>
                </c:pt>
                <c:pt idx="14">
                  <c:v>0.95339167967262739</c:v>
                </c:pt>
                <c:pt idx="15">
                  <c:v>0</c:v>
                </c:pt>
                <c:pt idx="16">
                  <c:v>0.35174507295901947</c:v>
                </c:pt>
                <c:pt idx="17">
                  <c:v>1.2405489463853279</c:v>
                </c:pt>
                <c:pt idx="18">
                  <c:v>1.4902329150764935</c:v>
                </c:pt>
                <c:pt idx="19">
                  <c:v>0.17975945719344644</c:v>
                </c:pt>
                <c:pt idx="20">
                  <c:v>0</c:v>
                </c:pt>
                <c:pt idx="21">
                  <c:v>1.8500811923071314</c:v>
                </c:pt>
                <c:pt idx="22">
                  <c:v>1.7129276322055453</c:v>
                </c:pt>
                <c:pt idx="23">
                  <c:v>2.5748796354083989</c:v>
                </c:pt>
                <c:pt idx="24">
                  <c:v>3.3166768116297476</c:v>
                </c:pt>
              </c:numCache>
            </c:numRef>
          </c:val>
        </c:ser>
        <c:dLbls>
          <c:showLegendKey val="0"/>
          <c:showVal val="0"/>
          <c:showCatName val="0"/>
          <c:showSerName val="0"/>
          <c:showPercent val="0"/>
          <c:showBubbleSize val="0"/>
        </c:dLbls>
        <c:gapWidth val="150"/>
        <c:overlap val="100"/>
        <c:axId val="44656512"/>
        <c:axId val="44679168"/>
      </c:barChart>
      <c:lineChart>
        <c:grouping val="standard"/>
        <c:varyColors val="0"/>
        <c:ser>
          <c:idx val="5"/>
          <c:order val="3"/>
          <c:tx>
            <c:strRef>
              <c:f>'SALGG Restauration'!$A$54</c:f>
              <c:strCache>
                <c:ptCount val="1"/>
                <c:pt idx="0">
                  <c:v>Moyenne</c:v>
                </c:pt>
              </c:strCache>
            </c:strRef>
          </c:tx>
          <c:spPr>
            <a:ln>
              <a:noFill/>
            </a:ln>
          </c:spPr>
          <c:marker>
            <c:symbol val="plus"/>
            <c:size val="6"/>
            <c:spPr>
              <a:ln>
                <a:solidFill>
                  <a:schemeClr val="tx1"/>
                </a:solidFill>
              </a:ln>
            </c:spPr>
          </c:marker>
          <c:cat>
            <c:strRef>
              <c:f>('SALGG Restauration'!$B$48:$S$48,'SALGG Restauration'!$M$40:$S$40)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('SALGG Restauration'!$B$54:$S$54,'SALGG Restauration'!$M$46:$S$46)</c:f>
              <c:numCache>
                <c:formatCode>_(* #,##0.00_);_(* \(#,##0.00\);_(* "-"??_);_(@_)</c:formatCode>
                <c:ptCount val="25"/>
                <c:pt idx="0">
                  <c:v>8.1269080406569643</c:v>
                </c:pt>
                <c:pt idx="1">
                  <c:v>0</c:v>
                </c:pt>
                <c:pt idx="2">
                  <c:v>9.0698958363316322</c:v>
                </c:pt>
                <c:pt idx="3">
                  <c:v>7.7970224154011882</c:v>
                </c:pt>
                <c:pt idx="4">
                  <c:v>6.9070843510283506</c:v>
                </c:pt>
                <c:pt idx="5">
                  <c:v>7.9052336462947848</c:v>
                </c:pt>
                <c:pt idx="6">
                  <c:v>7.2866471740812857</c:v>
                </c:pt>
                <c:pt idx="7">
                  <c:v>6.9837018450293691</c:v>
                </c:pt>
                <c:pt idx="8">
                  <c:v>8.6110305391173014</c:v>
                </c:pt>
                <c:pt idx="9">
                  <c:v>6.7419793060240121</c:v>
                </c:pt>
                <c:pt idx="10">
                  <c:v>7.4061000218102748</c:v>
                </c:pt>
                <c:pt idx="11">
                  <c:v>7.4473735245653536</c:v>
                </c:pt>
                <c:pt idx="12">
                  <c:v>6.282753297352504</c:v>
                </c:pt>
                <c:pt idx="13">
                  <c:v>6.9363167937546022</c:v>
                </c:pt>
                <c:pt idx="14">
                  <c:v>10.712544048971276</c:v>
                </c:pt>
                <c:pt idx="15">
                  <c:v>0</c:v>
                </c:pt>
                <c:pt idx="16">
                  <c:v>7.8229828696469683</c:v>
                </c:pt>
                <c:pt idx="17">
                  <c:v>10.361984248128939</c:v>
                </c:pt>
                <c:pt idx="18">
                  <c:v>10.628466142990248</c:v>
                </c:pt>
                <c:pt idx="19">
                  <c:v>9.3307922088015065</c:v>
                </c:pt>
                <c:pt idx="20">
                  <c:v>0</c:v>
                </c:pt>
                <c:pt idx="21">
                  <c:v>9.0811851727183175</c:v>
                </c:pt>
                <c:pt idx="22">
                  <c:v>9.2347333210616345</c:v>
                </c:pt>
                <c:pt idx="23">
                  <c:v>9.1894360071685615</c:v>
                </c:pt>
                <c:pt idx="24">
                  <c:v>13.024189647754847</c:v>
                </c:pt>
              </c:numCache>
            </c:numRef>
          </c:val>
          <c:smooth val="0"/>
        </c:ser>
        <c:dLbls>
          <c:showLegendKey val="0"/>
          <c:showVal val="0"/>
          <c:showCatName val="0"/>
          <c:showSerName val="0"/>
          <c:showPercent val="0"/>
          <c:showBubbleSize val="0"/>
        </c:dLbls>
        <c:marker val="1"/>
        <c:smooth val="0"/>
        <c:axId val="44656512"/>
        <c:axId val="44679168"/>
      </c:lineChart>
      <c:catAx>
        <c:axId val="44656512"/>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4679168"/>
        <c:crosses val="autoZero"/>
        <c:auto val="1"/>
        <c:lblAlgn val="ctr"/>
        <c:lblOffset val="100"/>
        <c:noMultiLvlLbl val="0"/>
      </c:catAx>
      <c:valAx>
        <c:axId val="44679168"/>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4656512"/>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'SALGG Restauration'!$C$59:$G$59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'SALGG Restauration'!$C$60:$G$60</c:f>
              <c:numCache>
                <c:formatCode>#,##0.00\ "€"</c:formatCode>
                <c:ptCount val="5"/>
                <c:pt idx="0">
                  <c:v>5.098399238329497E-4</c:v>
                </c:pt>
                <c:pt idx="1">
                  <c:v>5.0570362955223889</c:v>
                </c:pt>
                <c:pt idx="2">
                  <c:v>2.826818378048843E-2</c:v>
                </c:pt>
                <c:pt idx="3">
                  <c:v>5.8515454664339472</c:v>
                </c:pt>
                <c:pt idx="4">
                  <c:v>0.26772261428371913</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784409958463929"/>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Blocs opé'!$A$44:$K$44</c:f>
                <c:numCache>
                  <c:formatCode>General</c:formatCode>
                  <c:ptCount val="11"/>
                  <c:pt idx="0">
                    <c:v>0.39823567856386566</c:v>
                  </c:pt>
                  <c:pt idx="1">
                    <c:v>0</c:v>
                  </c:pt>
                  <c:pt idx="2">
                    <c:v>0.28497676121481463</c:v>
                  </c:pt>
                  <c:pt idx="3">
                    <c:v>0.37779455932674133</c:v>
                  </c:pt>
                  <c:pt idx="4">
                    <c:v>0.25265660526800104</c:v>
                  </c:pt>
                  <c:pt idx="5">
                    <c:v>0.55969106131274793</c:v>
                  </c:pt>
                  <c:pt idx="6">
                    <c:v>0.45926240371586013</c:v>
                  </c:pt>
                  <c:pt idx="7">
                    <c:v>0</c:v>
                  </c:pt>
                  <c:pt idx="8">
                    <c:v>0</c:v>
                  </c:pt>
                  <c:pt idx="9">
                    <c:v>0.42966023122407204</c:v>
                  </c:pt>
                  <c:pt idx="10">
                    <c:v>0.14068209385762032</c:v>
                  </c:pt>
                </c:numCache>
              </c:numRef>
            </c:minus>
          </c:errBars>
          <c:cat>
            <c:strRef>
              <c:f>'SAMT Blocs opé'!$A$40:$K$40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Blocs opé'!$A$41:$K$41</c:f>
              <c:numCache>
                <c:formatCode>_(* #,##0.00_);_(* \(#,##0.00\);_(* "-"??_);_(@_)</c:formatCode>
                <c:ptCount val="11"/>
                <c:pt idx="0">
                  <c:v>2.4142990652558414</c:v>
                </c:pt>
                <c:pt idx="1">
                  <c:v>0</c:v>
                </c:pt>
                <c:pt idx="2">
                  <c:v>2.8027795185030295</c:v>
                </c:pt>
                <c:pt idx="3">
                  <c:v>2.3699475056631458</c:v>
                </c:pt>
                <c:pt idx="4">
                  <c:v>2.4142918864772254</c:v>
                </c:pt>
                <c:pt idx="5">
                  <c:v>2.3445366004651769</c:v>
                </c:pt>
                <c:pt idx="6">
                  <c:v>2.6030405483885635</c:v>
                </c:pt>
                <c:pt idx="7">
                  <c:v>0</c:v>
                </c:pt>
                <c:pt idx="8">
                  <c:v>0</c:v>
                </c:pt>
                <c:pt idx="9">
                  <c:v>2.1877281686801231</c:v>
                </c:pt>
                <c:pt idx="10">
                  <c:v>2.7314756989527429</c:v>
                </c:pt>
              </c:numCache>
            </c:numRef>
          </c:val>
        </c:ser>
        <c:ser>
          <c:idx val="1"/>
          <c:order val="1"/>
          <c:spPr>
            <a:solidFill>
              <a:srgbClr val="968FAB"/>
            </a:solidFill>
            <a:ln>
              <a:solidFill>
                <a:schemeClr val="tx1"/>
              </a:solidFill>
            </a:ln>
          </c:spPr>
          <c:invertIfNegative val="0"/>
          <c:cat>
            <c:strRef>
              <c:f>'SAMT Blocs opé'!$A$40:$K$40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Blocs opé'!$A$42:$K$42</c:f>
              <c:numCache>
                <c:formatCode>_(* #,##0.00_);_(* \(#,##0.00\);_(* "-"??_);_(@_)</c:formatCode>
                <c:ptCount val="11"/>
                <c:pt idx="0">
                  <c:v>0.43548780682548749</c:v>
                </c:pt>
                <c:pt idx="1">
                  <c:v>0</c:v>
                </c:pt>
                <c:pt idx="2">
                  <c:v>0.47547639406129338</c:v>
                </c:pt>
                <c:pt idx="3">
                  <c:v>0.44225843455133651</c:v>
                </c:pt>
                <c:pt idx="4">
                  <c:v>0.36034118004812932</c:v>
                </c:pt>
                <c:pt idx="5">
                  <c:v>0.43500310249287999</c:v>
                </c:pt>
                <c:pt idx="6">
                  <c:v>0.48539767816002533</c:v>
                </c:pt>
                <c:pt idx="7">
                  <c:v>0</c:v>
                </c:pt>
                <c:pt idx="8">
                  <c:v>0</c:v>
                </c:pt>
                <c:pt idx="9">
                  <c:v>0.7481164750562046</c:v>
                </c:pt>
                <c:pt idx="10">
                  <c:v>0.85413554488624976</c:v>
                </c:pt>
              </c:numCache>
            </c:numRef>
          </c:val>
        </c:ser>
        <c:ser>
          <c:idx val="2"/>
          <c:order val="2"/>
          <c:spPr>
            <a:solidFill>
              <a:srgbClr val="968FAB"/>
            </a:solidFill>
            <a:ln>
              <a:solidFill>
                <a:schemeClr val="tx1"/>
              </a:solidFill>
            </a:ln>
          </c:spPr>
          <c:invertIfNegative val="0"/>
          <c:errBars>
            <c:errBarType val="plus"/>
            <c:errValType val="cust"/>
            <c:noEndCap val="0"/>
            <c:plus>
              <c:numRef>
                <c:f>'SAMT Blocs opé'!$A$45:$K$45</c:f>
                <c:numCache>
                  <c:formatCode>General</c:formatCode>
                  <c:ptCount val="11"/>
                  <c:pt idx="0">
                    <c:v>0.64758430481398532</c:v>
                  </c:pt>
                  <c:pt idx="1">
                    <c:v>0</c:v>
                  </c:pt>
                  <c:pt idx="2">
                    <c:v>0.4652531312666186</c:v>
                  </c:pt>
                  <c:pt idx="3">
                    <c:v>0.6892773423031322</c:v>
                  </c:pt>
                  <c:pt idx="4">
                    <c:v>0.43896252595960661</c:v>
                  </c:pt>
                  <c:pt idx="5">
                    <c:v>0.94250926224688225</c:v>
                  </c:pt>
                  <c:pt idx="6">
                    <c:v>2.2844709609518006</c:v>
                  </c:pt>
                  <c:pt idx="7">
                    <c:v>0</c:v>
                  </c:pt>
                  <c:pt idx="8">
                    <c:v>0</c:v>
                  </c:pt>
                  <c:pt idx="9">
                    <c:v>0.77330624883542587</c:v>
                  </c:pt>
                  <c:pt idx="10">
                    <c:v>0.14159327269725352</c:v>
                  </c:pt>
                </c:numCache>
              </c:numRef>
            </c:plus>
            <c:minus>
              <c:numLit>
                <c:formatCode>General</c:formatCode>
                <c:ptCount val="1"/>
                <c:pt idx="0">
                  <c:v>1</c:v>
                </c:pt>
              </c:numLit>
            </c:minus>
          </c:errBars>
          <c:cat>
            <c:strRef>
              <c:f>'SAMT Blocs opé'!$A$40:$K$40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Blocs opé'!$A$43:$K$43</c:f>
              <c:numCache>
                <c:formatCode>_(* #,##0.00_);_(* \(#,##0.00\);_(* "-"??_);_(@_)</c:formatCode>
                <c:ptCount val="11"/>
                <c:pt idx="0">
                  <c:v>0.65943896726501849</c:v>
                </c:pt>
                <c:pt idx="1">
                  <c:v>0</c:v>
                </c:pt>
                <c:pt idx="2">
                  <c:v>0.30600478051102487</c:v>
                </c:pt>
                <c:pt idx="3">
                  <c:v>0.57759943908094202</c:v>
                </c:pt>
                <c:pt idx="4">
                  <c:v>0.50204651399876532</c:v>
                </c:pt>
                <c:pt idx="5">
                  <c:v>0.55241769378690275</c:v>
                </c:pt>
                <c:pt idx="6">
                  <c:v>1.0004043018500779</c:v>
                </c:pt>
                <c:pt idx="7">
                  <c:v>0</c:v>
                </c:pt>
                <c:pt idx="8">
                  <c:v>0</c:v>
                </c:pt>
                <c:pt idx="9">
                  <c:v>0.77318608337225303</c:v>
                </c:pt>
                <c:pt idx="10">
                  <c:v>0.76840345532663523</c:v>
                </c:pt>
              </c:numCache>
            </c:numRef>
          </c:val>
        </c:ser>
        <c:dLbls>
          <c:showLegendKey val="0"/>
          <c:showVal val="0"/>
          <c:showCatName val="0"/>
          <c:showSerName val="0"/>
          <c:showPercent val="0"/>
          <c:showBubbleSize val="0"/>
        </c:dLbls>
        <c:gapWidth val="150"/>
        <c:overlap val="100"/>
        <c:axId val="45564288"/>
        <c:axId val="45566208"/>
      </c:barChart>
      <c:lineChart>
        <c:grouping val="standard"/>
        <c:varyColors val="0"/>
        <c:ser>
          <c:idx val="5"/>
          <c:order val="3"/>
          <c:spPr>
            <a:ln w="28575">
              <a:noFill/>
            </a:ln>
          </c:spPr>
          <c:marker>
            <c:symbol val="plus"/>
            <c:size val="6"/>
            <c:spPr>
              <a:ln>
                <a:solidFill>
                  <a:schemeClr val="tx1"/>
                </a:solidFill>
              </a:ln>
            </c:spPr>
          </c:marker>
          <c:cat>
            <c:strRef>
              <c:f>'SAMT Blocs opé'!$A$40:$K$40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Blocs opé'!$A$46:$K$46</c:f>
              <c:numCache>
                <c:formatCode>_(* #,##0.00_);_(* \(#,##0.00\);_(* "-"??_);_(@_)</c:formatCode>
                <c:ptCount val="11"/>
                <c:pt idx="0">
                  <c:v>3.0351423919478906</c:v>
                </c:pt>
                <c:pt idx="1">
                  <c:v>0</c:v>
                </c:pt>
                <c:pt idx="2">
                  <c:v>3.269938322560884</c:v>
                </c:pt>
                <c:pt idx="3">
                  <c:v>2.977021325898749</c:v>
                </c:pt>
                <c:pt idx="4">
                  <c:v>2.8339558217522889</c:v>
                </c:pt>
                <c:pt idx="5">
                  <c:v>2.9646235301574788</c:v>
                </c:pt>
                <c:pt idx="6">
                  <c:v>3.6383070194816689</c:v>
                </c:pt>
                <c:pt idx="7">
                  <c:v>0</c:v>
                </c:pt>
                <c:pt idx="8">
                  <c:v>0</c:v>
                </c:pt>
                <c:pt idx="9">
                  <c:v>3.0250937667813114</c:v>
                </c:pt>
                <c:pt idx="10">
                  <c:v>3.64736460797555</c:v>
                </c:pt>
              </c:numCache>
            </c:numRef>
          </c:val>
          <c:smooth val="0"/>
        </c:ser>
        <c:dLbls>
          <c:showLegendKey val="0"/>
          <c:showVal val="0"/>
          <c:showCatName val="0"/>
          <c:showSerName val="0"/>
          <c:showPercent val="0"/>
          <c:showBubbleSize val="0"/>
        </c:dLbls>
        <c:marker val="1"/>
        <c:smooth val="0"/>
        <c:axId val="45564288"/>
        <c:axId val="45566208"/>
      </c:lineChart>
      <c:catAx>
        <c:axId val="4556428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5566208"/>
        <c:crosses val="autoZero"/>
        <c:auto val="1"/>
        <c:lblAlgn val="ctr"/>
        <c:lblOffset val="100"/>
        <c:noMultiLvlLbl val="0"/>
      </c:catAx>
      <c:valAx>
        <c:axId val="4556620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556428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261301727096306"/>
          <c:y val="2.6209673296703522E-2"/>
        </c:manualLayout>
      </c:layout>
      <c:overlay val="0"/>
    </c:title>
    <c:autoTitleDeleted val="0"/>
    <c:plotArea>
      <c:layout/>
      <c:barChart>
        <c:barDir val="col"/>
        <c:grouping val="stacked"/>
        <c:varyColors val="0"/>
        <c:ser>
          <c:idx val="0"/>
          <c:order val="0"/>
          <c:tx>
            <c:strRef>
              <c:f>'SAMT Blocs opé'!$A$49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Blocs opé'!$B$52:$S$52,'SAMT Blocs opé'!$M$44:$S$44)</c:f>
                <c:numCache>
                  <c:formatCode>General</c:formatCode>
                  <c:ptCount val="25"/>
                  <c:pt idx="0">
                    <c:v>0.39823567856386566</c:v>
                  </c:pt>
                  <c:pt idx="1">
                    <c:v>0</c:v>
                  </c:pt>
                  <c:pt idx="2">
                    <c:v>0.28497676121481463</c:v>
                  </c:pt>
                  <c:pt idx="3">
                    <c:v>0.23325220776482558</c:v>
                  </c:pt>
                  <c:pt idx="4">
                    <c:v>0.39675591742297467</c:v>
                  </c:pt>
                  <c:pt idx="5">
                    <c:v>0.55488963600415131</c:v>
                  </c:pt>
                  <c:pt idx="6">
                    <c:v>0.65965571924522792</c:v>
                  </c:pt>
                  <c:pt idx="7">
                    <c:v>0.33497239754669561</c:v>
                  </c:pt>
                  <c:pt idx="8">
                    <c:v>0</c:v>
                  </c:pt>
                  <c:pt idx="9">
                    <c:v>1.1737001775762177</c:v>
                  </c:pt>
                  <c:pt idx="10">
                    <c:v>0</c:v>
                  </c:pt>
                  <c:pt idx="11">
                    <c:v>0</c:v>
                  </c:pt>
                  <c:pt idx="12">
                    <c:v>0</c:v>
                  </c:pt>
                  <c:pt idx="13">
                    <c:v>0</c:v>
                  </c:pt>
                  <c:pt idx="14">
                    <c:v>0.51992883984682714</c:v>
                  </c:pt>
                  <c:pt idx="15">
                    <c:v>0</c:v>
                  </c:pt>
                  <c:pt idx="16">
                    <c:v>0</c:v>
                  </c:pt>
                  <c:pt idx="17">
                    <c:v>0</c:v>
                  </c:pt>
                  <c:pt idx="18">
                    <c:v>0.16683468488632114</c:v>
                  </c:pt>
                  <c:pt idx="19">
                    <c:v>0</c:v>
                  </c:pt>
                  <c:pt idx="20">
                    <c:v>0</c:v>
                  </c:pt>
                  <c:pt idx="21">
                    <c:v>0</c:v>
                  </c:pt>
                  <c:pt idx="22">
                    <c:v>0</c:v>
                  </c:pt>
                  <c:pt idx="23">
                    <c:v>0</c:v>
                  </c:pt>
                  <c:pt idx="24">
                    <c:v>0.14068209385762032</c:v>
                  </c:pt>
                </c:numCache>
              </c:numRef>
            </c:minus>
          </c:errBars>
          <c:cat>
            <c:strRef>
              <c:f>('SAMT Blocs opé'!$B$48:$S$48,'SAMT Blocs opé'!$M$40:$S$40)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Blocs opé'!$B$49:$S$49,'SAMT Blocs opé'!$M$41:$S$41)</c:f>
              <c:numCache>
                <c:formatCode>_(* #,##0.00_);_(* \(#,##0.00\);_(* "-"??_);_(@_)</c:formatCode>
                <c:ptCount val="25"/>
                <c:pt idx="0">
                  <c:v>2.4142990652558414</c:v>
                </c:pt>
                <c:pt idx="1">
                  <c:v>0</c:v>
                </c:pt>
                <c:pt idx="2">
                  <c:v>2.8027795185030295</c:v>
                </c:pt>
                <c:pt idx="3">
                  <c:v>2.4061328853079482</c:v>
                </c:pt>
                <c:pt idx="4">
                  <c:v>2.4350208969739287</c:v>
                </c:pt>
                <c:pt idx="5">
                  <c:v>2.344135661448111</c:v>
                </c:pt>
                <c:pt idx="6">
                  <c:v>2.4349762035909359</c:v>
                </c:pt>
                <c:pt idx="7">
                  <c:v>2.5561247889558367</c:v>
                </c:pt>
                <c:pt idx="8">
                  <c:v>0</c:v>
                </c:pt>
                <c:pt idx="9">
                  <c:v>3.0764051713165013</c:v>
                </c:pt>
                <c:pt idx="10">
                  <c:v>0</c:v>
                </c:pt>
                <c:pt idx="11">
                  <c:v>0</c:v>
                </c:pt>
                <c:pt idx="12">
                  <c:v>0</c:v>
                </c:pt>
                <c:pt idx="13">
                  <c:v>0</c:v>
                </c:pt>
                <c:pt idx="14">
                  <c:v>2.180919485170508</c:v>
                </c:pt>
                <c:pt idx="15">
                  <c:v>0</c:v>
                </c:pt>
                <c:pt idx="16">
                  <c:v>0</c:v>
                </c:pt>
                <c:pt idx="17">
                  <c:v>0</c:v>
                </c:pt>
                <c:pt idx="18">
                  <c:v>2.3848506890545935</c:v>
                </c:pt>
                <c:pt idx="19">
                  <c:v>0</c:v>
                </c:pt>
                <c:pt idx="20">
                  <c:v>0</c:v>
                </c:pt>
                <c:pt idx="21">
                  <c:v>0</c:v>
                </c:pt>
                <c:pt idx="22">
                  <c:v>0</c:v>
                </c:pt>
                <c:pt idx="23">
                  <c:v>0</c:v>
                </c:pt>
                <c:pt idx="24">
                  <c:v>2.7314756989527429</c:v>
                </c:pt>
              </c:numCache>
            </c:numRef>
          </c:val>
        </c:ser>
        <c:ser>
          <c:idx val="1"/>
          <c:order val="1"/>
          <c:tx>
            <c:strRef>
              <c:f>'SAMT Blocs opé'!$A$50</c:f>
              <c:strCache>
                <c:ptCount val="1"/>
                <c:pt idx="0">
                  <c:v>2eme morceau</c:v>
                </c:pt>
              </c:strCache>
            </c:strRef>
          </c:tx>
          <c:spPr>
            <a:solidFill>
              <a:srgbClr val="968FAB"/>
            </a:solidFill>
            <a:ln>
              <a:solidFill>
                <a:schemeClr val="tx1"/>
              </a:solidFill>
            </a:ln>
          </c:spPr>
          <c:invertIfNegative val="0"/>
          <c:cat>
            <c:strRef>
              <c:f>('SAMT Blocs opé'!$B$48:$S$48,'SAMT Blocs opé'!$M$40:$S$40)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Blocs opé'!$B$50:$S$50,'SAMT Blocs opé'!$M$42:$S$42)</c:f>
              <c:numCache>
                <c:formatCode>_(* #,##0.00_);_(* \(#,##0.00\);_(* "-"??_);_(@_)</c:formatCode>
                <c:ptCount val="25"/>
                <c:pt idx="0">
                  <c:v>0.43548780682548749</c:v>
                </c:pt>
                <c:pt idx="1">
                  <c:v>0</c:v>
                </c:pt>
                <c:pt idx="2">
                  <c:v>0.47547639406129338</c:v>
                </c:pt>
                <c:pt idx="3">
                  <c:v>0.33459191337595984</c:v>
                </c:pt>
                <c:pt idx="4">
                  <c:v>0.40559506099855369</c:v>
                </c:pt>
                <c:pt idx="5">
                  <c:v>0.40374618977811361</c:v>
                </c:pt>
                <c:pt idx="6">
                  <c:v>0.51178646792849314</c:v>
                </c:pt>
                <c:pt idx="7">
                  <c:v>0.44025967055665793</c:v>
                </c:pt>
                <c:pt idx="8">
                  <c:v>0</c:v>
                </c:pt>
                <c:pt idx="9">
                  <c:v>0.8541425859340479</c:v>
                </c:pt>
                <c:pt idx="10">
                  <c:v>0</c:v>
                </c:pt>
                <c:pt idx="11">
                  <c:v>0</c:v>
                </c:pt>
                <c:pt idx="12">
                  <c:v>0</c:v>
                </c:pt>
                <c:pt idx="13">
                  <c:v>0</c:v>
                </c:pt>
                <c:pt idx="14">
                  <c:v>0.89519277517268936</c:v>
                </c:pt>
                <c:pt idx="15">
                  <c:v>0</c:v>
                </c:pt>
                <c:pt idx="16">
                  <c:v>0</c:v>
                </c:pt>
                <c:pt idx="17">
                  <c:v>0</c:v>
                </c:pt>
                <c:pt idx="18">
                  <c:v>0.19693446793433589</c:v>
                </c:pt>
                <c:pt idx="19">
                  <c:v>0</c:v>
                </c:pt>
                <c:pt idx="20">
                  <c:v>0</c:v>
                </c:pt>
                <c:pt idx="21">
                  <c:v>0</c:v>
                </c:pt>
                <c:pt idx="22">
                  <c:v>0</c:v>
                </c:pt>
                <c:pt idx="23">
                  <c:v>0</c:v>
                </c:pt>
                <c:pt idx="24">
                  <c:v>0.85413554488624976</c:v>
                </c:pt>
              </c:numCache>
            </c:numRef>
          </c:val>
        </c:ser>
        <c:ser>
          <c:idx val="2"/>
          <c:order val="2"/>
          <c:tx>
            <c:strRef>
              <c:f>'SAMT Blocs opé'!$A$51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Blocs opé'!$B$53:$S$53,'SAMT Blocs opé'!$M$45:$S$45)</c:f>
                <c:numCache>
                  <c:formatCode>General</c:formatCode>
                  <c:ptCount val="25"/>
                  <c:pt idx="0">
                    <c:v>0.64758430481398532</c:v>
                  </c:pt>
                  <c:pt idx="1">
                    <c:v>0</c:v>
                  </c:pt>
                  <c:pt idx="2">
                    <c:v>0.4652531312666186</c:v>
                  </c:pt>
                  <c:pt idx="3">
                    <c:v>0.55296075535401368</c:v>
                  </c:pt>
                  <c:pt idx="4">
                    <c:v>0.20655156579129885</c:v>
                  </c:pt>
                  <c:pt idx="5">
                    <c:v>1.0139382114608289</c:v>
                  </c:pt>
                  <c:pt idx="6">
                    <c:v>0.56790064398889051</c:v>
                  </c:pt>
                  <c:pt idx="7">
                    <c:v>2.2246888978009745</c:v>
                  </c:pt>
                  <c:pt idx="8">
                    <c:v>0</c:v>
                  </c:pt>
                  <c:pt idx="9">
                    <c:v>1.4439675857282399</c:v>
                  </c:pt>
                  <c:pt idx="10">
                    <c:v>0</c:v>
                  </c:pt>
                  <c:pt idx="11">
                    <c:v>0</c:v>
                  </c:pt>
                  <c:pt idx="12">
                    <c:v>0</c:v>
                  </c:pt>
                  <c:pt idx="13">
                    <c:v>0</c:v>
                  </c:pt>
                  <c:pt idx="14">
                    <c:v>0.42161738491894818</c:v>
                  </c:pt>
                  <c:pt idx="15">
                    <c:v>0</c:v>
                  </c:pt>
                  <c:pt idx="16">
                    <c:v>0</c:v>
                  </c:pt>
                  <c:pt idx="17">
                    <c:v>0</c:v>
                  </c:pt>
                  <c:pt idx="18">
                    <c:v>0.93863892090021572</c:v>
                  </c:pt>
                  <c:pt idx="19">
                    <c:v>0</c:v>
                  </c:pt>
                  <c:pt idx="20">
                    <c:v>0</c:v>
                  </c:pt>
                  <c:pt idx="21">
                    <c:v>0</c:v>
                  </c:pt>
                  <c:pt idx="22">
                    <c:v>0</c:v>
                  </c:pt>
                  <c:pt idx="23">
                    <c:v>0</c:v>
                  </c:pt>
                  <c:pt idx="24">
                    <c:v>0.14159327269725352</c:v>
                  </c:pt>
                </c:numCache>
              </c:numRef>
            </c:plus>
            <c:minus>
              <c:numLit>
                <c:formatCode>General</c:formatCode>
                <c:ptCount val="1"/>
                <c:pt idx="0">
                  <c:v>0</c:v>
                </c:pt>
              </c:numLit>
            </c:minus>
          </c:errBars>
          <c:cat>
            <c:strRef>
              <c:f>('SAMT Blocs opé'!$B$48:$S$48,'SAMT Blocs opé'!$M$40:$S$40)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Blocs opé'!$B$51:$S$51,'SAMT Blocs opé'!$M$43:$S$43)</c:f>
              <c:numCache>
                <c:formatCode>_(* #,##0.00_);_(* \(#,##0.00\);_(* "-"??_);_(@_)</c:formatCode>
                <c:ptCount val="25"/>
                <c:pt idx="0">
                  <c:v>0.65943896726501849</c:v>
                </c:pt>
                <c:pt idx="1">
                  <c:v>0</c:v>
                </c:pt>
                <c:pt idx="2">
                  <c:v>0.30600478051102487</c:v>
                </c:pt>
                <c:pt idx="3">
                  <c:v>0.46133138180545474</c:v>
                </c:pt>
                <c:pt idx="4">
                  <c:v>0.53014002873229149</c:v>
                </c:pt>
                <c:pt idx="5">
                  <c:v>0.5359597044604496</c:v>
                </c:pt>
                <c:pt idx="6">
                  <c:v>0.52722268085748514</c:v>
                </c:pt>
                <c:pt idx="7">
                  <c:v>0.7927902087564167</c:v>
                </c:pt>
                <c:pt idx="8">
                  <c:v>0</c:v>
                </c:pt>
                <c:pt idx="9">
                  <c:v>1.2563889190047419</c:v>
                </c:pt>
                <c:pt idx="10">
                  <c:v>0</c:v>
                </c:pt>
                <c:pt idx="11">
                  <c:v>0</c:v>
                </c:pt>
                <c:pt idx="12">
                  <c:v>0</c:v>
                </c:pt>
                <c:pt idx="13">
                  <c:v>0</c:v>
                </c:pt>
                <c:pt idx="14">
                  <c:v>0.57551089430453484</c:v>
                </c:pt>
                <c:pt idx="15">
                  <c:v>0</c:v>
                </c:pt>
                <c:pt idx="16">
                  <c:v>0</c:v>
                </c:pt>
                <c:pt idx="17">
                  <c:v>0</c:v>
                </c:pt>
                <c:pt idx="18">
                  <c:v>2.0342356768282013</c:v>
                </c:pt>
                <c:pt idx="19">
                  <c:v>0</c:v>
                </c:pt>
                <c:pt idx="20">
                  <c:v>0</c:v>
                </c:pt>
                <c:pt idx="21">
                  <c:v>0</c:v>
                </c:pt>
                <c:pt idx="22">
                  <c:v>0</c:v>
                </c:pt>
                <c:pt idx="23">
                  <c:v>0</c:v>
                </c:pt>
                <c:pt idx="24">
                  <c:v>0.76840345532663523</c:v>
                </c:pt>
              </c:numCache>
            </c:numRef>
          </c:val>
        </c:ser>
        <c:dLbls>
          <c:showLegendKey val="0"/>
          <c:showVal val="0"/>
          <c:showCatName val="0"/>
          <c:showSerName val="0"/>
          <c:showPercent val="0"/>
          <c:showBubbleSize val="0"/>
        </c:dLbls>
        <c:gapWidth val="150"/>
        <c:overlap val="100"/>
        <c:axId val="45602304"/>
        <c:axId val="45604224"/>
      </c:barChart>
      <c:lineChart>
        <c:grouping val="standard"/>
        <c:varyColors val="0"/>
        <c:ser>
          <c:idx val="5"/>
          <c:order val="3"/>
          <c:tx>
            <c:strRef>
              <c:f>'SAMT Blocs opé'!$A$54</c:f>
              <c:strCache>
                <c:ptCount val="1"/>
                <c:pt idx="0">
                  <c:v>Moyenne</c:v>
                </c:pt>
              </c:strCache>
            </c:strRef>
          </c:tx>
          <c:spPr>
            <a:ln>
              <a:noFill/>
            </a:ln>
          </c:spPr>
          <c:marker>
            <c:symbol val="plus"/>
            <c:size val="6"/>
            <c:spPr>
              <a:ln>
                <a:solidFill>
                  <a:schemeClr val="tx1"/>
                </a:solidFill>
              </a:ln>
            </c:spPr>
          </c:marker>
          <c:cat>
            <c:strRef>
              <c:f>('SAMT Blocs opé'!$B$48:$S$48,'SAMT Blocs opé'!$M$40:$S$40)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Blocs opé'!$B$54:$S$54,'SAMT Blocs opé'!$M$46:$S$46)</c:f>
              <c:numCache>
                <c:formatCode>_(* #,##0.00_);_(* \(#,##0.00\);_(* "-"??_);_(@_)</c:formatCode>
                <c:ptCount val="25"/>
                <c:pt idx="0">
                  <c:v>3.0351423919478906</c:v>
                </c:pt>
                <c:pt idx="1">
                  <c:v>0</c:v>
                </c:pt>
                <c:pt idx="2">
                  <c:v>3.269938322560884</c:v>
                </c:pt>
                <c:pt idx="3">
                  <c:v>2.8378143561384039</c:v>
                </c:pt>
                <c:pt idx="4">
                  <c:v>2.8239690268705777</c:v>
                </c:pt>
                <c:pt idx="5">
                  <c:v>2.9635920886754947</c:v>
                </c:pt>
                <c:pt idx="6">
                  <c:v>2.9685358943994915</c:v>
                </c:pt>
                <c:pt idx="7">
                  <c:v>3.4251712476535148</c:v>
                </c:pt>
                <c:pt idx="8">
                  <c:v>0</c:v>
                </c:pt>
                <c:pt idx="9">
                  <c:v>4.1119420679886769</c:v>
                </c:pt>
                <c:pt idx="10">
                  <c:v>0</c:v>
                </c:pt>
                <c:pt idx="11">
                  <c:v>0</c:v>
                </c:pt>
                <c:pt idx="12">
                  <c:v>0</c:v>
                </c:pt>
                <c:pt idx="13">
                  <c:v>0</c:v>
                </c:pt>
                <c:pt idx="14">
                  <c:v>2.9365647421947849</c:v>
                </c:pt>
                <c:pt idx="15">
                  <c:v>0</c:v>
                </c:pt>
                <c:pt idx="16">
                  <c:v>0</c:v>
                </c:pt>
                <c:pt idx="17">
                  <c:v>0</c:v>
                </c:pt>
                <c:pt idx="18">
                  <c:v>3.5739737192177743</c:v>
                </c:pt>
                <c:pt idx="19">
                  <c:v>0</c:v>
                </c:pt>
                <c:pt idx="20">
                  <c:v>0</c:v>
                </c:pt>
                <c:pt idx="21">
                  <c:v>0</c:v>
                </c:pt>
                <c:pt idx="22">
                  <c:v>0</c:v>
                </c:pt>
                <c:pt idx="23">
                  <c:v>0</c:v>
                </c:pt>
                <c:pt idx="24">
                  <c:v>3.64736460797555</c:v>
                </c:pt>
              </c:numCache>
            </c:numRef>
          </c:val>
          <c:smooth val="0"/>
        </c:ser>
        <c:dLbls>
          <c:showLegendKey val="0"/>
          <c:showVal val="0"/>
          <c:showCatName val="0"/>
          <c:showSerName val="0"/>
          <c:showPercent val="0"/>
          <c:showBubbleSize val="0"/>
        </c:dLbls>
        <c:marker val="1"/>
        <c:smooth val="0"/>
        <c:axId val="45602304"/>
        <c:axId val="45604224"/>
      </c:lineChart>
      <c:catAx>
        <c:axId val="4560230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45604224"/>
        <c:crosses val="autoZero"/>
        <c:auto val="1"/>
        <c:lblAlgn val="ctr"/>
        <c:lblOffset val="100"/>
        <c:noMultiLvlLbl val="0"/>
      </c:catAx>
      <c:valAx>
        <c:axId val="45604224"/>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45602304"/>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Blocs opé'!$C$59:$G$59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Blocs opé'!$C$60:$G$60</c:f>
              <c:numCache>
                <c:formatCode>#,##0.00\ "€"</c:formatCode>
                <c:ptCount val="5"/>
                <c:pt idx="0">
                  <c:v>0.42528626319293444</c:v>
                </c:pt>
                <c:pt idx="1">
                  <c:v>1.2109535421753044</c:v>
                </c:pt>
                <c:pt idx="2">
                  <c:v>1.0618889272272283</c:v>
                </c:pt>
                <c:pt idx="3">
                  <c:v>2.3787887629143616E-2</c:v>
                </c:pt>
                <c:pt idx="4">
                  <c:v>0.13500565189741504</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266610605713121"/>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Bloc gyn-obs'!$A$44:$K$44</c:f>
                <c:numCache>
                  <c:formatCode>General</c:formatCode>
                  <c:ptCount val="11"/>
                  <c:pt idx="0">
                    <c:v>1.2897101050712068</c:v>
                  </c:pt>
                  <c:pt idx="1">
                    <c:v>0</c:v>
                  </c:pt>
                  <c:pt idx="2">
                    <c:v>0.54838081065224431</c:v>
                  </c:pt>
                  <c:pt idx="3">
                    <c:v>1.4068168905963048</c:v>
                  </c:pt>
                  <c:pt idx="4">
                    <c:v>1.2782076161365281</c:v>
                  </c:pt>
                  <c:pt idx="5">
                    <c:v>1.1753288822903971</c:v>
                  </c:pt>
                  <c:pt idx="6">
                    <c:v>1.7299536915946763</c:v>
                  </c:pt>
                  <c:pt idx="7">
                    <c:v>0</c:v>
                  </c:pt>
                  <c:pt idx="8">
                    <c:v>0</c:v>
                  </c:pt>
                  <c:pt idx="9">
                    <c:v>0.63200020635740639</c:v>
                  </c:pt>
                  <c:pt idx="10">
                    <c:v>0</c:v>
                  </c:pt>
                </c:numCache>
              </c:numRef>
            </c:minus>
          </c:errBars>
          <c:cat>
            <c:strRef>
              <c:f>'SAMT Bloc gyn-obs'!$A$40:$K$40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 gyn-obs'!$A$41:$K$41</c:f>
              <c:numCache>
                <c:formatCode>_(* #,##0.00_);_(* \(#,##0.00\);_(* "-"??_);_(@_)</c:formatCode>
                <c:ptCount val="11"/>
                <c:pt idx="0">
                  <c:v>3.1750465970206445</c:v>
                </c:pt>
                <c:pt idx="1">
                  <c:v>0</c:v>
                </c:pt>
                <c:pt idx="2">
                  <c:v>3.4167701021293739</c:v>
                </c:pt>
                <c:pt idx="3">
                  <c:v>3.1322331452818042</c:v>
                </c:pt>
                <c:pt idx="4">
                  <c:v>3.416794519630761</c:v>
                </c:pt>
                <c:pt idx="5">
                  <c:v>2.3531020522877912</c:v>
                </c:pt>
                <c:pt idx="6">
                  <c:v>4.4129028855101042</c:v>
                </c:pt>
                <c:pt idx="7">
                  <c:v>0</c:v>
                </c:pt>
                <c:pt idx="8">
                  <c:v>0</c:v>
                </c:pt>
                <c:pt idx="9">
                  <c:v>3.3655819006121135</c:v>
                </c:pt>
                <c:pt idx="10">
                  <c:v>0</c:v>
                </c:pt>
              </c:numCache>
            </c:numRef>
          </c:val>
        </c:ser>
        <c:ser>
          <c:idx val="1"/>
          <c:order val="1"/>
          <c:spPr>
            <a:solidFill>
              <a:srgbClr val="968FAB"/>
            </a:solidFill>
            <a:ln>
              <a:solidFill>
                <a:schemeClr val="tx1"/>
              </a:solidFill>
            </a:ln>
          </c:spPr>
          <c:invertIfNegative val="0"/>
          <c:cat>
            <c:strRef>
              <c:f>'SAMT Bloc gyn-obs'!$A$40:$K$40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 gyn-obs'!$A$42:$K$42</c:f>
              <c:numCache>
                <c:formatCode>_(* #,##0.00_);_(* \(#,##0.00\);_(* "-"??_);_(@_)</c:formatCode>
                <c:ptCount val="11"/>
                <c:pt idx="0">
                  <c:v>1.1526719817590454</c:v>
                </c:pt>
                <c:pt idx="1">
                  <c:v>0</c:v>
                </c:pt>
                <c:pt idx="2">
                  <c:v>0.3467799473412625</c:v>
                </c:pt>
                <c:pt idx="3">
                  <c:v>1.501155442991704</c:v>
                </c:pt>
                <c:pt idx="4">
                  <c:v>1.2147041084333763</c:v>
                </c:pt>
                <c:pt idx="5">
                  <c:v>2.2459481223062121</c:v>
                </c:pt>
                <c:pt idx="6">
                  <c:v>2.0661668587131778</c:v>
                </c:pt>
                <c:pt idx="7">
                  <c:v>0</c:v>
                </c:pt>
                <c:pt idx="8">
                  <c:v>0</c:v>
                </c:pt>
                <c:pt idx="9">
                  <c:v>1.1564385189754596</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Bloc gyn-obs'!$A$45:$K$45</c:f>
                <c:numCache>
                  <c:formatCode>General</c:formatCode>
                  <c:ptCount val="11"/>
                  <c:pt idx="0">
                    <c:v>2.8307632468570318</c:v>
                  </c:pt>
                  <c:pt idx="1">
                    <c:v>0</c:v>
                  </c:pt>
                  <c:pt idx="2">
                    <c:v>0.32859315625621122</c:v>
                  </c:pt>
                  <c:pt idx="3">
                    <c:v>3.2597984303313297</c:v>
                  </c:pt>
                  <c:pt idx="4">
                    <c:v>3.1289543098642287</c:v>
                  </c:pt>
                  <c:pt idx="5">
                    <c:v>3.0486165352554071</c:v>
                  </c:pt>
                  <c:pt idx="6">
                    <c:v>3.3532417064330708</c:v>
                  </c:pt>
                  <c:pt idx="7">
                    <c:v>0</c:v>
                  </c:pt>
                  <c:pt idx="8">
                    <c:v>0</c:v>
                  </c:pt>
                  <c:pt idx="9">
                    <c:v>1.3966113579972541</c:v>
                  </c:pt>
                  <c:pt idx="10">
                    <c:v>0</c:v>
                  </c:pt>
                </c:numCache>
              </c:numRef>
            </c:plus>
            <c:minus>
              <c:numLit>
                <c:formatCode>General</c:formatCode>
                <c:ptCount val="1"/>
                <c:pt idx="0">
                  <c:v>1</c:v>
                </c:pt>
              </c:numLit>
            </c:minus>
          </c:errBars>
          <c:cat>
            <c:strRef>
              <c:f>'SAMT Bloc gyn-obs'!$A$40:$K$40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 gyn-obs'!$A$43:$K$43</c:f>
              <c:numCache>
                <c:formatCode>_(* #,##0.00_);_(* \(#,##0.00\);_(* "-"??_);_(@_)</c:formatCode>
                <c:ptCount val="11"/>
                <c:pt idx="0">
                  <c:v>1.8203077996801316</c:v>
                </c:pt>
                <c:pt idx="1">
                  <c:v>0</c:v>
                </c:pt>
                <c:pt idx="2">
                  <c:v>0.28318820718770388</c:v>
                </c:pt>
                <c:pt idx="3">
                  <c:v>1.7227911205728237</c:v>
                </c:pt>
                <c:pt idx="4">
                  <c:v>1.676476502121889</c:v>
                </c:pt>
                <c:pt idx="5">
                  <c:v>1.5957536662653578</c:v>
                </c:pt>
                <c:pt idx="6">
                  <c:v>2.7079190873681886</c:v>
                </c:pt>
                <c:pt idx="7">
                  <c:v>0</c:v>
                </c:pt>
                <c:pt idx="8">
                  <c:v>0</c:v>
                </c:pt>
                <c:pt idx="9">
                  <c:v>1.1699018257874441</c:v>
                </c:pt>
                <c:pt idx="10">
                  <c:v>0</c:v>
                </c:pt>
              </c:numCache>
            </c:numRef>
          </c:val>
        </c:ser>
        <c:dLbls>
          <c:showLegendKey val="0"/>
          <c:showVal val="0"/>
          <c:showCatName val="0"/>
          <c:showSerName val="0"/>
          <c:showPercent val="0"/>
          <c:showBubbleSize val="0"/>
        </c:dLbls>
        <c:gapWidth val="150"/>
        <c:overlap val="100"/>
        <c:axId val="58150912"/>
        <c:axId val="58152832"/>
      </c:barChart>
      <c:lineChart>
        <c:grouping val="standard"/>
        <c:varyColors val="0"/>
        <c:ser>
          <c:idx val="5"/>
          <c:order val="3"/>
          <c:spPr>
            <a:ln w="28575">
              <a:noFill/>
            </a:ln>
          </c:spPr>
          <c:marker>
            <c:symbol val="plus"/>
            <c:size val="6"/>
            <c:spPr>
              <a:ln>
                <a:solidFill>
                  <a:schemeClr val="tx1"/>
                </a:solidFill>
              </a:ln>
            </c:spPr>
          </c:marker>
          <c:cat>
            <c:strRef>
              <c:f>'SAMT Bloc gyn-obs'!$A$40:$K$40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 gyn-obs'!$A$46:$K$46</c:f>
              <c:numCache>
                <c:formatCode>_(* #,##0.00_);_(* \(#,##0.00\);_(* "-"??_);_(@_)</c:formatCode>
                <c:ptCount val="11"/>
                <c:pt idx="0">
                  <c:v>4.9946851002879971</c:v>
                </c:pt>
                <c:pt idx="1">
                  <c:v>0</c:v>
                </c:pt>
                <c:pt idx="2">
                  <c:v>3.7241025611272427</c:v>
                </c:pt>
                <c:pt idx="3">
                  <c:v>5.1932367818498752</c:v>
                </c:pt>
                <c:pt idx="4">
                  <c:v>5.2994614517063274</c:v>
                </c:pt>
                <c:pt idx="5">
                  <c:v>4.8000699333657959</c:v>
                </c:pt>
                <c:pt idx="6">
                  <c:v>7.7781673177277515</c:v>
                </c:pt>
                <c:pt idx="7">
                  <c:v>0</c:v>
                </c:pt>
                <c:pt idx="8">
                  <c:v>0</c:v>
                </c:pt>
                <c:pt idx="9">
                  <c:v>4.6693065956958097</c:v>
                </c:pt>
                <c:pt idx="10">
                  <c:v>0</c:v>
                </c:pt>
              </c:numCache>
            </c:numRef>
          </c:val>
          <c:smooth val="0"/>
        </c:ser>
        <c:dLbls>
          <c:showLegendKey val="0"/>
          <c:showVal val="0"/>
          <c:showCatName val="0"/>
          <c:showSerName val="0"/>
          <c:showPercent val="0"/>
          <c:showBubbleSize val="0"/>
        </c:dLbls>
        <c:marker val="1"/>
        <c:smooth val="0"/>
        <c:axId val="58150912"/>
        <c:axId val="58152832"/>
      </c:lineChart>
      <c:catAx>
        <c:axId val="58150912"/>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58152832"/>
        <c:crosses val="autoZero"/>
        <c:auto val="1"/>
        <c:lblAlgn val="ctr"/>
        <c:lblOffset val="100"/>
        <c:noMultiLvlLbl val="0"/>
      </c:catAx>
      <c:valAx>
        <c:axId val="58152832"/>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58150912"/>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088491403979099"/>
          <c:y val="2.6209673296703522E-2"/>
        </c:manualLayout>
      </c:layout>
      <c:overlay val="0"/>
    </c:title>
    <c:autoTitleDeleted val="0"/>
    <c:plotArea>
      <c:layout/>
      <c:barChart>
        <c:barDir val="col"/>
        <c:grouping val="stacked"/>
        <c:varyColors val="0"/>
        <c:ser>
          <c:idx val="0"/>
          <c:order val="0"/>
          <c:tx>
            <c:strRef>
              <c:f>'SAMT Bloc gyn-obs'!$A$49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Bloc gyn-obs'!$B$52:$S$52,'SAMT Bloc gyn-obs'!$M$44:$S$44)</c:f>
                <c:numCache>
                  <c:formatCode>General</c:formatCode>
                  <c:ptCount val="25"/>
                  <c:pt idx="0">
                    <c:v>1.2897101050712068</c:v>
                  </c:pt>
                  <c:pt idx="1">
                    <c:v>0</c:v>
                  </c:pt>
                  <c:pt idx="2">
                    <c:v>0.54838081065224431</c:v>
                  </c:pt>
                  <c:pt idx="3">
                    <c:v>1.3337542995567593</c:v>
                  </c:pt>
                  <c:pt idx="4">
                    <c:v>0.63945151486433716</c:v>
                  </c:pt>
                  <c:pt idx="5">
                    <c:v>1.1390114133591855</c:v>
                  </c:pt>
                  <c:pt idx="6">
                    <c:v>1.7310928749367807</c:v>
                  </c:pt>
                  <c:pt idx="7">
                    <c:v>1.7299536915946763</c:v>
                  </c:pt>
                  <c:pt idx="8">
                    <c:v>0</c:v>
                  </c:pt>
                  <c:pt idx="9">
                    <c:v>0</c:v>
                  </c:pt>
                  <c:pt idx="10">
                    <c:v>0</c:v>
                  </c:pt>
                  <c:pt idx="11">
                    <c:v>0</c:v>
                  </c:pt>
                  <c:pt idx="12">
                    <c:v>0</c:v>
                  </c:pt>
                  <c:pt idx="13">
                    <c:v>0</c:v>
                  </c:pt>
                  <c:pt idx="14">
                    <c:v>0.54451557810194284</c:v>
                  </c:pt>
                  <c:pt idx="15">
                    <c:v>0</c:v>
                  </c:pt>
                  <c:pt idx="16">
                    <c:v>0</c:v>
                  </c:pt>
                  <c:pt idx="17">
                    <c:v>0</c:v>
                  </c:pt>
                  <c:pt idx="18">
                    <c:v>0</c:v>
                  </c:pt>
                  <c:pt idx="19">
                    <c:v>0</c:v>
                  </c:pt>
                  <c:pt idx="20">
                    <c:v>0</c:v>
                  </c:pt>
                  <c:pt idx="21">
                    <c:v>0</c:v>
                  </c:pt>
                  <c:pt idx="22">
                    <c:v>0</c:v>
                  </c:pt>
                  <c:pt idx="23">
                    <c:v>0</c:v>
                  </c:pt>
                  <c:pt idx="24">
                    <c:v>0</c:v>
                  </c:pt>
                </c:numCache>
              </c:numRef>
            </c:minus>
          </c:errBars>
          <c:cat>
            <c:strRef>
              <c:f>('SAMT Bloc gyn-obs'!$B$48:$S$48,'SAMT Bloc gyn-obs'!$M$40:$S$40)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Bloc gyn-obs'!$B$49:$S$49,'SAMT Bloc gyn-obs'!$M$41:$S$41)</c:f>
              <c:numCache>
                <c:formatCode>_(* #,##0.00_);_(* \(#,##0.00\);_(* "-"??_);_(@_)</c:formatCode>
                <c:ptCount val="25"/>
                <c:pt idx="0">
                  <c:v>3.1750465970206445</c:v>
                </c:pt>
                <c:pt idx="1">
                  <c:v>0</c:v>
                </c:pt>
                <c:pt idx="2">
                  <c:v>3.4167701021293739</c:v>
                </c:pt>
                <c:pt idx="3">
                  <c:v>3.3014130084640216</c:v>
                </c:pt>
                <c:pt idx="4">
                  <c:v>3.681009441841423</c:v>
                </c:pt>
                <c:pt idx="5">
                  <c:v>2.2033873871923633</c:v>
                </c:pt>
                <c:pt idx="6">
                  <c:v>4.179464323708471</c:v>
                </c:pt>
                <c:pt idx="7">
                  <c:v>4.4129028855101042</c:v>
                </c:pt>
                <c:pt idx="8">
                  <c:v>0</c:v>
                </c:pt>
                <c:pt idx="9">
                  <c:v>0</c:v>
                </c:pt>
                <c:pt idx="10">
                  <c:v>0</c:v>
                </c:pt>
                <c:pt idx="11">
                  <c:v>0</c:v>
                </c:pt>
                <c:pt idx="12">
                  <c:v>0</c:v>
                </c:pt>
                <c:pt idx="13">
                  <c:v>0</c:v>
                </c:pt>
                <c:pt idx="14">
                  <c:v>3.4916256598744027</c:v>
                </c:pt>
                <c:pt idx="15">
                  <c:v>0</c:v>
                </c:pt>
                <c:pt idx="16">
                  <c:v>0</c:v>
                </c:pt>
                <c:pt idx="17">
                  <c:v>0</c:v>
                </c:pt>
                <c:pt idx="18">
                  <c:v>2.0993353579034739</c:v>
                </c:pt>
                <c:pt idx="19">
                  <c:v>5.850810737990817</c:v>
                </c:pt>
                <c:pt idx="20">
                  <c:v>0</c:v>
                </c:pt>
                <c:pt idx="21">
                  <c:v>0</c:v>
                </c:pt>
                <c:pt idx="22">
                  <c:v>0</c:v>
                </c:pt>
                <c:pt idx="23">
                  <c:v>0</c:v>
                </c:pt>
                <c:pt idx="24">
                  <c:v>0</c:v>
                </c:pt>
              </c:numCache>
            </c:numRef>
          </c:val>
        </c:ser>
        <c:ser>
          <c:idx val="1"/>
          <c:order val="1"/>
          <c:tx>
            <c:strRef>
              <c:f>'SAMT Bloc gyn-obs'!$A$50</c:f>
              <c:strCache>
                <c:ptCount val="1"/>
                <c:pt idx="0">
                  <c:v>2eme morceau</c:v>
                </c:pt>
              </c:strCache>
            </c:strRef>
          </c:tx>
          <c:spPr>
            <a:solidFill>
              <a:srgbClr val="968FAB"/>
            </a:solidFill>
            <a:ln>
              <a:solidFill>
                <a:schemeClr val="tx1"/>
              </a:solidFill>
            </a:ln>
          </c:spPr>
          <c:invertIfNegative val="0"/>
          <c:cat>
            <c:strRef>
              <c:f>('SAMT Bloc gyn-obs'!$B$48:$S$48,'SAMT Bloc gyn-obs'!$M$40:$S$40)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Bloc gyn-obs'!$B$50:$S$50,'SAMT Bloc gyn-obs'!$M$42:$S$42)</c:f>
              <c:numCache>
                <c:formatCode>_(* #,##0.00_);_(* \(#,##0.00\);_(* "-"??_);_(@_)</c:formatCode>
                <c:ptCount val="25"/>
                <c:pt idx="0">
                  <c:v>1.1526719817590454</c:v>
                </c:pt>
                <c:pt idx="1">
                  <c:v>0</c:v>
                </c:pt>
                <c:pt idx="2">
                  <c:v>0.3467799473412625</c:v>
                </c:pt>
                <c:pt idx="3">
                  <c:v>1.3300856196001156</c:v>
                </c:pt>
                <c:pt idx="4">
                  <c:v>1.1624783174447839</c:v>
                </c:pt>
                <c:pt idx="5">
                  <c:v>2.2252008006196564</c:v>
                </c:pt>
                <c:pt idx="6">
                  <c:v>1.0971347899069599</c:v>
                </c:pt>
                <c:pt idx="7">
                  <c:v>2.0661668587131778</c:v>
                </c:pt>
                <c:pt idx="8">
                  <c:v>0</c:v>
                </c:pt>
                <c:pt idx="9">
                  <c:v>0</c:v>
                </c:pt>
                <c:pt idx="10">
                  <c:v>0</c:v>
                </c:pt>
                <c:pt idx="11">
                  <c:v>0</c:v>
                </c:pt>
                <c:pt idx="12">
                  <c:v>0</c:v>
                </c:pt>
                <c:pt idx="13">
                  <c:v>0</c:v>
                </c:pt>
                <c:pt idx="14">
                  <c:v>1.0303947597131704</c:v>
                </c:pt>
                <c:pt idx="15">
                  <c:v>0</c:v>
                </c:pt>
                <c:pt idx="16">
                  <c:v>0</c:v>
                </c:pt>
                <c:pt idx="17">
                  <c:v>0</c:v>
                </c:pt>
                <c:pt idx="18">
                  <c:v>0</c:v>
                </c:pt>
                <c:pt idx="19">
                  <c:v>0</c:v>
                </c:pt>
                <c:pt idx="20">
                  <c:v>0</c:v>
                </c:pt>
                <c:pt idx="21">
                  <c:v>0</c:v>
                </c:pt>
                <c:pt idx="22">
                  <c:v>0</c:v>
                </c:pt>
                <c:pt idx="23">
                  <c:v>0</c:v>
                </c:pt>
                <c:pt idx="24">
                  <c:v>0</c:v>
                </c:pt>
              </c:numCache>
            </c:numRef>
          </c:val>
        </c:ser>
        <c:ser>
          <c:idx val="2"/>
          <c:order val="2"/>
          <c:tx>
            <c:strRef>
              <c:f>'SAMT Bloc gyn-obs'!$A$51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Bloc gyn-obs'!$B$53:$S$53,'SAMT Bloc gyn-obs'!$M$45:$S$45)</c:f>
                <c:numCache>
                  <c:formatCode>General</c:formatCode>
                  <c:ptCount val="25"/>
                  <c:pt idx="0">
                    <c:v>2.8307632468570318</c:v>
                  </c:pt>
                  <c:pt idx="1">
                    <c:v>0</c:v>
                  </c:pt>
                  <c:pt idx="2">
                    <c:v>0.32859315625621122</c:v>
                  </c:pt>
                  <c:pt idx="3">
                    <c:v>2.2642066991291401</c:v>
                  </c:pt>
                  <c:pt idx="4">
                    <c:v>4.9796391023831887</c:v>
                  </c:pt>
                  <c:pt idx="5">
                    <c:v>3.1170732517044089</c:v>
                  </c:pt>
                  <c:pt idx="6">
                    <c:v>1.0267992374824733</c:v>
                  </c:pt>
                  <c:pt idx="7">
                    <c:v>3.3532417064330708</c:v>
                  </c:pt>
                  <c:pt idx="8">
                    <c:v>0</c:v>
                  </c:pt>
                  <c:pt idx="9">
                    <c:v>0</c:v>
                  </c:pt>
                  <c:pt idx="10">
                    <c:v>0</c:v>
                  </c:pt>
                  <c:pt idx="11">
                    <c:v>0</c:v>
                  </c:pt>
                  <c:pt idx="12">
                    <c:v>0</c:v>
                  </c:pt>
                  <c:pt idx="13">
                    <c:v>0</c:v>
                  </c:pt>
                  <c:pt idx="14">
                    <c:v>1.5923417999846778</c:v>
                  </c:pt>
                  <c:pt idx="15">
                    <c:v>0</c:v>
                  </c:pt>
                  <c:pt idx="16">
                    <c:v>0</c:v>
                  </c:pt>
                  <c:pt idx="17">
                    <c:v>0</c:v>
                  </c:pt>
                  <c:pt idx="18">
                    <c:v>0</c:v>
                  </c:pt>
                  <c:pt idx="19">
                    <c:v>0</c:v>
                  </c:pt>
                  <c:pt idx="20">
                    <c:v>0</c:v>
                  </c:pt>
                  <c:pt idx="21">
                    <c:v>0</c:v>
                  </c:pt>
                  <c:pt idx="22">
                    <c:v>0</c:v>
                  </c:pt>
                  <c:pt idx="23">
                    <c:v>0</c:v>
                  </c:pt>
                  <c:pt idx="24">
                    <c:v>0</c:v>
                  </c:pt>
                </c:numCache>
              </c:numRef>
            </c:plus>
            <c:minus>
              <c:numLit>
                <c:formatCode>General</c:formatCode>
                <c:ptCount val="1"/>
                <c:pt idx="0">
                  <c:v>0</c:v>
                </c:pt>
              </c:numLit>
            </c:minus>
          </c:errBars>
          <c:cat>
            <c:strRef>
              <c:f>('SAMT Bloc gyn-obs'!$B$48:$S$48,'SAMT Bloc gyn-obs'!$M$40:$S$40)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Bloc gyn-obs'!$B$51:$S$51,'SAMT Bloc gyn-obs'!$M$43:$S$43)</c:f>
              <c:numCache>
                <c:formatCode>_(* #,##0.00_);_(* \(#,##0.00\);_(* "-"??_);_(@_)</c:formatCode>
                <c:ptCount val="25"/>
                <c:pt idx="0">
                  <c:v>1.8203077996801316</c:v>
                </c:pt>
                <c:pt idx="1">
                  <c:v>0</c:v>
                </c:pt>
                <c:pt idx="2">
                  <c:v>0.28318820718770388</c:v>
                </c:pt>
                <c:pt idx="3">
                  <c:v>1.676476502121889</c:v>
                </c:pt>
                <c:pt idx="4">
                  <c:v>1.429532709116291</c:v>
                </c:pt>
                <c:pt idx="5">
                  <c:v>1.3288236690890853</c:v>
                </c:pt>
                <c:pt idx="6">
                  <c:v>3.6358798608866199</c:v>
                </c:pt>
                <c:pt idx="7">
                  <c:v>2.7079190873681886</c:v>
                </c:pt>
                <c:pt idx="8">
                  <c:v>0</c:v>
                </c:pt>
                <c:pt idx="9">
                  <c:v>0</c:v>
                </c:pt>
                <c:pt idx="10">
                  <c:v>0</c:v>
                </c:pt>
                <c:pt idx="11">
                  <c:v>0</c:v>
                </c:pt>
                <c:pt idx="12">
                  <c:v>0</c:v>
                </c:pt>
                <c:pt idx="13">
                  <c:v>0</c:v>
                </c:pt>
                <c:pt idx="14">
                  <c:v>1.0891489101002687</c:v>
                </c:pt>
                <c:pt idx="15">
                  <c:v>0</c:v>
                </c:pt>
                <c:pt idx="16">
                  <c:v>0</c:v>
                </c:pt>
                <c:pt idx="17">
                  <c:v>0</c:v>
                </c:pt>
                <c:pt idx="18">
                  <c:v>0</c:v>
                </c:pt>
                <c:pt idx="19">
                  <c:v>0</c:v>
                </c:pt>
                <c:pt idx="20">
                  <c:v>0</c:v>
                </c:pt>
                <c:pt idx="21">
                  <c:v>0</c:v>
                </c:pt>
                <c:pt idx="22">
                  <c:v>0</c:v>
                </c:pt>
                <c:pt idx="23">
                  <c:v>0</c:v>
                </c:pt>
                <c:pt idx="24">
                  <c:v>0</c:v>
                </c:pt>
              </c:numCache>
            </c:numRef>
          </c:val>
        </c:ser>
        <c:dLbls>
          <c:showLegendKey val="0"/>
          <c:showVal val="0"/>
          <c:showCatName val="0"/>
          <c:showSerName val="0"/>
          <c:showPercent val="0"/>
          <c:showBubbleSize val="0"/>
        </c:dLbls>
        <c:gapWidth val="150"/>
        <c:overlap val="100"/>
        <c:axId val="58197120"/>
        <c:axId val="58199040"/>
      </c:barChart>
      <c:lineChart>
        <c:grouping val="standard"/>
        <c:varyColors val="0"/>
        <c:ser>
          <c:idx val="5"/>
          <c:order val="3"/>
          <c:tx>
            <c:strRef>
              <c:f>'SAMT Bloc gyn-obs'!$A$54</c:f>
              <c:strCache>
                <c:ptCount val="1"/>
                <c:pt idx="0">
                  <c:v>Moyenne</c:v>
                </c:pt>
              </c:strCache>
            </c:strRef>
          </c:tx>
          <c:spPr>
            <a:ln>
              <a:noFill/>
            </a:ln>
          </c:spPr>
          <c:marker>
            <c:symbol val="plus"/>
            <c:size val="6"/>
            <c:spPr>
              <a:ln>
                <a:solidFill>
                  <a:schemeClr val="tx1"/>
                </a:solidFill>
              </a:ln>
            </c:spPr>
          </c:marker>
          <c:cat>
            <c:strRef>
              <c:f>('SAMT Bloc gyn-obs'!$B$48:$S$48,'SAMT Bloc gyn-obs'!$M$40:$S$40)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Bloc gyn-obs'!$B$54:$S$54,'SAMT Bloc gyn-obs'!$M$46:$S$46)</c:f>
              <c:numCache>
                <c:formatCode>_(* #,##0.00_);_(* \(#,##0.00\);_(* "-"??_);_(@_)</c:formatCode>
                <c:ptCount val="25"/>
                <c:pt idx="0">
                  <c:v>4.9946851002879971</c:v>
                </c:pt>
                <c:pt idx="1">
                  <c:v>0</c:v>
                </c:pt>
                <c:pt idx="2">
                  <c:v>3.7241025611272427</c:v>
                </c:pt>
                <c:pt idx="3">
                  <c:v>5.0412526441980727</c:v>
                </c:pt>
                <c:pt idx="4">
                  <c:v>5.9910921861034465</c:v>
                </c:pt>
                <c:pt idx="5">
                  <c:v>4.5275419148076388</c:v>
                </c:pt>
                <c:pt idx="6">
                  <c:v>6.1082044224449508</c:v>
                </c:pt>
                <c:pt idx="7">
                  <c:v>7.7781673177277515</c:v>
                </c:pt>
                <c:pt idx="8">
                  <c:v>0</c:v>
                </c:pt>
                <c:pt idx="9">
                  <c:v>0</c:v>
                </c:pt>
                <c:pt idx="10">
                  <c:v>0</c:v>
                </c:pt>
                <c:pt idx="11">
                  <c:v>0</c:v>
                </c:pt>
                <c:pt idx="12">
                  <c:v>0</c:v>
                </c:pt>
                <c:pt idx="13">
                  <c:v>0</c:v>
                </c:pt>
                <c:pt idx="14">
                  <c:v>4.7684828168027611</c:v>
                </c:pt>
                <c:pt idx="15">
                  <c:v>0</c:v>
                </c:pt>
                <c:pt idx="16">
                  <c:v>0</c:v>
                </c:pt>
                <c:pt idx="17">
                  <c:v>0</c:v>
                </c:pt>
                <c:pt idx="18">
                  <c:v>2.0993353579034739</c:v>
                </c:pt>
                <c:pt idx="19">
                  <c:v>5.850810737990817</c:v>
                </c:pt>
                <c:pt idx="20">
                  <c:v>0</c:v>
                </c:pt>
                <c:pt idx="21">
                  <c:v>0</c:v>
                </c:pt>
                <c:pt idx="22">
                  <c:v>0</c:v>
                </c:pt>
                <c:pt idx="23">
                  <c:v>0</c:v>
                </c:pt>
                <c:pt idx="24">
                  <c:v>0</c:v>
                </c:pt>
              </c:numCache>
            </c:numRef>
          </c:val>
          <c:smooth val="0"/>
        </c:ser>
        <c:dLbls>
          <c:showLegendKey val="0"/>
          <c:showVal val="0"/>
          <c:showCatName val="0"/>
          <c:showSerName val="0"/>
          <c:showPercent val="0"/>
          <c:showBubbleSize val="0"/>
        </c:dLbls>
        <c:marker val="1"/>
        <c:smooth val="0"/>
        <c:axId val="58197120"/>
        <c:axId val="58199040"/>
      </c:lineChart>
      <c:catAx>
        <c:axId val="5819712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58199040"/>
        <c:crosses val="autoZero"/>
        <c:auto val="1"/>
        <c:lblAlgn val="ctr"/>
        <c:lblOffset val="100"/>
        <c:noMultiLvlLbl val="0"/>
      </c:catAx>
      <c:valAx>
        <c:axId val="58199040"/>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58197120"/>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855607369467166"/>
          <c:y val="3.0651140372299719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Blocs opé'!$A$44:$K$44</c:f>
                <c:numCache>
                  <c:formatCode>General</c:formatCode>
                  <c:ptCount val="11"/>
                  <c:pt idx="0">
                    <c:v>0.39823567856386566</c:v>
                  </c:pt>
                  <c:pt idx="1">
                    <c:v>0</c:v>
                  </c:pt>
                  <c:pt idx="2">
                    <c:v>0.28497676121481463</c:v>
                  </c:pt>
                  <c:pt idx="3">
                    <c:v>0.37779455932674133</c:v>
                  </c:pt>
                  <c:pt idx="4">
                    <c:v>0.25265660526800104</c:v>
                  </c:pt>
                  <c:pt idx="5">
                    <c:v>0.55969106131274793</c:v>
                  </c:pt>
                  <c:pt idx="6">
                    <c:v>0.45926240371586013</c:v>
                  </c:pt>
                  <c:pt idx="7">
                    <c:v>0</c:v>
                  </c:pt>
                  <c:pt idx="8">
                    <c:v>0</c:v>
                  </c:pt>
                  <c:pt idx="9">
                    <c:v>0.42966023122407204</c:v>
                  </c:pt>
                  <c:pt idx="10">
                    <c:v>0.14068209385762032</c:v>
                  </c:pt>
                </c:numCache>
              </c:numRef>
            </c:minus>
          </c:errBars>
          <c:cat>
            <c:strRef>
              <c:f>'SAMT Blocs opé'!$A$40:$K$40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Blocs opé'!$A$41:$K$41</c:f>
              <c:numCache>
                <c:formatCode>_(* #,##0.00_);_(* \(#,##0.00\);_(* "-"??_);_(@_)</c:formatCode>
                <c:ptCount val="11"/>
                <c:pt idx="0">
                  <c:v>2.4142990652558414</c:v>
                </c:pt>
                <c:pt idx="1">
                  <c:v>0</c:v>
                </c:pt>
                <c:pt idx="2">
                  <c:v>2.8027795185030295</c:v>
                </c:pt>
                <c:pt idx="3">
                  <c:v>2.3699475056631458</c:v>
                </c:pt>
                <c:pt idx="4">
                  <c:v>2.4142918864772254</c:v>
                </c:pt>
                <c:pt idx="5">
                  <c:v>2.3445366004651769</c:v>
                </c:pt>
                <c:pt idx="6">
                  <c:v>2.6030405483885635</c:v>
                </c:pt>
                <c:pt idx="7">
                  <c:v>0</c:v>
                </c:pt>
                <c:pt idx="8">
                  <c:v>0</c:v>
                </c:pt>
                <c:pt idx="9">
                  <c:v>2.1877281686801231</c:v>
                </c:pt>
                <c:pt idx="10">
                  <c:v>2.7314756989527429</c:v>
                </c:pt>
              </c:numCache>
            </c:numRef>
          </c:val>
        </c:ser>
        <c:ser>
          <c:idx val="1"/>
          <c:order val="1"/>
          <c:spPr>
            <a:solidFill>
              <a:srgbClr val="968FAB"/>
            </a:solidFill>
            <a:ln>
              <a:solidFill>
                <a:schemeClr val="tx1"/>
              </a:solidFill>
            </a:ln>
          </c:spPr>
          <c:invertIfNegative val="0"/>
          <c:cat>
            <c:strRef>
              <c:f>'SAMT Blocs opé'!$A$40:$K$40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Blocs opé'!$A$42:$K$42</c:f>
              <c:numCache>
                <c:formatCode>_(* #,##0.00_);_(* \(#,##0.00\);_(* "-"??_);_(@_)</c:formatCode>
                <c:ptCount val="11"/>
                <c:pt idx="0">
                  <c:v>0.43548780682548749</c:v>
                </c:pt>
                <c:pt idx="1">
                  <c:v>0</c:v>
                </c:pt>
                <c:pt idx="2">
                  <c:v>0.47547639406129338</c:v>
                </c:pt>
                <c:pt idx="3">
                  <c:v>0.44225843455133651</c:v>
                </c:pt>
                <c:pt idx="4">
                  <c:v>0.36034118004812932</c:v>
                </c:pt>
                <c:pt idx="5">
                  <c:v>0.43500310249287999</c:v>
                </c:pt>
                <c:pt idx="6">
                  <c:v>0.48539767816002533</c:v>
                </c:pt>
                <c:pt idx="7">
                  <c:v>0</c:v>
                </c:pt>
                <c:pt idx="8">
                  <c:v>0</c:v>
                </c:pt>
                <c:pt idx="9">
                  <c:v>0.7481164750562046</c:v>
                </c:pt>
                <c:pt idx="10">
                  <c:v>0.85413554488624976</c:v>
                </c:pt>
              </c:numCache>
            </c:numRef>
          </c:val>
        </c:ser>
        <c:ser>
          <c:idx val="2"/>
          <c:order val="2"/>
          <c:spPr>
            <a:solidFill>
              <a:srgbClr val="968FAB"/>
            </a:solidFill>
            <a:ln>
              <a:solidFill>
                <a:schemeClr val="tx1"/>
              </a:solidFill>
            </a:ln>
          </c:spPr>
          <c:invertIfNegative val="0"/>
          <c:errBars>
            <c:errBarType val="plus"/>
            <c:errValType val="cust"/>
            <c:noEndCap val="0"/>
            <c:plus>
              <c:numRef>
                <c:f>'SAMT Blocs opé'!$A$45:$K$45</c:f>
                <c:numCache>
                  <c:formatCode>General</c:formatCode>
                  <c:ptCount val="11"/>
                  <c:pt idx="0">
                    <c:v>0.64758430481398532</c:v>
                  </c:pt>
                  <c:pt idx="1">
                    <c:v>0</c:v>
                  </c:pt>
                  <c:pt idx="2">
                    <c:v>0.4652531312666186</c:v>
                  </c:pt>
                  <c:pt idx="3">
                    <c:v>0.6892773423031322</c:v>
                  </c:pt>
                  <c:pt idx="4">
                    <c:v>0.43896252595960661</c:v>
                  </c:pt>
                  <c:pt idx="5">
                    <c:v>0.94250926224688225</c:v>
                  </c:pt>
                  <c:pt idx="6">
                    <c:v>2.2844709609518006</c:v>
                  </c:pt>
                  <c:pt idx="7">
                    <c:v>0</c:v>
                  </c:pt>
                  <c:pt idx="8">
                    <c:v>0</c:v>
                  </c:pt>
                  <c:pt idx="9">
                    <c:v>0.77330624883542587</c:v>
                  </c:pt>
                  <c:pt idx="10">
                    <c:v>0.14159327269725352</c:v>
                  </c:pt>
                </c:numCache>
              </c:numRef>
            </c:plus>
            <c:minus>
              <c:numLit>
                <c:formatCode>General</c:formatCode>
                <c:ptCount val="1"/>
                <c:pt idx="0">
                  <c:v>1</c:v>
                </c:pt>
              </c:numLit>
            </c:minus>
          </c:errBars>
          <c:cat>
            <c:strRef>
              <c:f>'SAMT Blocs opé'!$A$40:$K$40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Blocs opé'!$A$43:$K$43</c:f>
              <c:numCache>
                <c:formatCode>_(* #,##0.00_);_(* \(#,##0.00\);_(* "-"??_);_(@_)</c:formatCode>
                <c:ptCount val="11"/>
                <c:pt idx="0">
                  <c:v>0.65943896726501849</c:v>
                </c:pt>
                <c:pt idx="1">
                  <c:v>0</c:v>
                </c:pt>
                <c:pt idx="2">
                  <c:v>0.30600478051102487</c:v>
                </c:pt>
                <c:pt idx="3">
                  <c:v>0.57759943908094202</c:v>
                </c:pt>
                <c:pt idx="4">
                  <c:v>0.50204651399876532</c:v>
                </c:pt>
                <c:pt idx="5">
                  <c:v>0.55241769378690275</c:v>
                </c:pt>
                <c:pt idx="6">
                  <c:v>1.0004043018500779</c:v>
                </c:pt>
                <c:pt idx="7">
                  <c:v>0</c:v>
                </c:pt>
                <c:pt idx="8">
                  <c:v>0</c:v>
                </c:pt>
                <c:pt idx="9">
                  <c:v>0.77318608337225303</c:v>
                </c:pt>
                <c:pt idx="10">
                  <c:v>0.76840345532663523</c:v>
                </c:pt>
              </c:numCache>
            </c:numRef>
          </c:val>
        </c:ser>
        <c:dLbls>
          <c:showLegendKey val="0"/>
          <c:showVal val="0"/>
          <c:showCatName val="0"/>
          <c:showSerName val="0"/>
          <c:showPercent val="0"/>
          <c:showBubbleSize val="0"/>
        </c:dLbls>
        <c:gapWidth val="150"/>
        <c:overlap val="100"/>
        <c:axId val="111716224"/>
        <c:axId val="112148864"/>
      </c:barChart>
      <c:lineChart>
        <c:grouping val="standard"/>
        <c:varyColors val="0"/>
        <c:ser>
          <c:idx val="5"/>
          <c:order val="3"/>
          <c:spPr>
            <a:ln w="28575">
              <a:noFill/>
            </a:ln>
          </c:spPr>
          <c:marker>
            <c:symbol val="plus"/>
            <c:size val="6"/>
            <c:spPr>
              <a:ln>
                <a:solidFill>
                  <a:schemeClr val="tx1"/>
                </a:solidFill>
              </a:ln>
            </c:spPr>
          </c:marker>
          <c:cat>
            <c:strRef>
              <c:f>'SAMT Blocs opé'!$A$40:$K$40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Blocs opé'!$A$46:$K$46</c:f>
              <c:numCache>
                <c:formatCode>_(* #,##0.00_);_(* \(#,##0.00\);_(* "-"??_);_(@_)</c:formatCode>
                <c:ptCount val="11"/>
                <c:pt idx="0">
                  <c:v>3.0351423919478906</c:v>
                </c:pt>
                <c:pt idx="1">
                  <c:v>0</c:v>
                </c:pt>
                <c:pt idx="2">
                  <c:v>3.269938322560884</c:v>
                </c:pt>
                <c:pt idx="3">
                  <c:v>2.977021325898749</c:v>
                </c:pt>
                <c:pt idx="4">
                  <c:v>2.8339558217522889</c:v>
                </c:pt>
                <c:pt idx="5">
                  <c:v>2.9646235301574788</c:v>
                </c:pt>
                <c:pt idx="6">
                  <c:v>3.6383070194816689</c:v>
                </c:pt>
                <c:pt idx="7">
                  <c:v>0</c:v>
                </c:pt>
                <c:pt idx="8">
                  <c:v>0</c:v>
                </c:pt>
                <c:pt idx="9">
                  <c:v>3.0250937667813114</c:v>
                </c:pt>
                <c:pt idx="10">
                  <c:v>3.64736460797555</c:v>
                </c:pt>
              </c:numCache>
            </c:numRef>
          </c:val>
          <c:smooth val="0"/>
        </c:ser>
        <c:dLbls>
          <c:showLegendKey val="0"/>
          <c:showVal val="0"/>
          <c:showCatName val="0"/>
          <c:showSerName val="0"/>
          <c:showPercent val="0"/>
          <c:showBubbleSize val="0"/>
        </c:dLbls>
        <c:marker val="1"/>
        <c:smooth val="0"/>
        <c:axId val="111716224"/>
        <c:axId val="112148864"/>
      </c:lineChart>
      <c:catAx>
        <c:axId val="11171622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12148864"/>
        <c:crosses val="autoZero"/>
        <c:auto val="1"/>
        <c:lblAlgn val="ctr"/>
        <c:lblOffset val="100"/>
        <c:noMultiLvlLbl val="0"/>
      </c:catAx>
      <c:valAx>
        <c:axId val="112148864"/>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11716224"/>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Bloc gyn-obs'!$C$59:$G$59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Bloc gyn-obs'!$C$60:$G$60</c:f>
              <c:numCache>
                <c:formatCode>#,##0.00\ "€"</c:formatCode>
                <c:ptCount val="5"/>
                <c:pt idx="0">
                  <c:v>0.5307686827311342</c:v>
                </c:pt>
                <c:pt idx="1">
                  <c:v>2.7155113025810875</c:v>
                </c:pt>
                <c:pt idx="2">
                  <c:v>0.64494122910466201</c:v>
                </c:pt>
                <c:pt idx="3">
                  <c:v>2.7452007409257819E-2</c:v>
                </c:pt>
                <c:pt idx="4">
                  <c:v>9.1725185631722508E-2</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2043309634839334"/>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Anesthésio'!$A$44:$K$44</c:f>
                <c:numCache>
                  <c:formatCode>General</c:formatCode>
                  <c:ptCount val="11"/>
                  <c:pt idx="0">
                    <c:v>0.83964346642144916</c:v>
                  </c:pt>
                  <c:pt idx="1">
                    <c:v>0</c:v>
                  </c:pt>
                  <c:pt idx="2">
                    <c:v>0.22859979491177285</c:v>
                  </c:pt>
                  <c:pt idx="3">
                    <c:v>0.73429756153624615</c:v>
                  </c:pt>
                  <c:pt idx="4">
                    <c:v>0.6361516626175403</c:v>
                  </c:pt>
                  <c:pt idx="5">
                    <c:v>0.59758159192678573</c:v>
                  </c:pt>
                  <c:pt idx="6">
                    <c:v>0.99607257864370968</c:v>
                  </c:pt>
                  <c:pt idx="7">
                    <c:v>0</c:v>
                  </c:pt>
                  <c:pt idx="8">
                    <c:v>0</c:v>
                  </c:pt>
                  <c:pt idx="9">
                    <c:v>0.54624416351944083</c:v>
                  </c:pt>
                  <c:pt idx="10">
                    <c:v>0.45743500365187995</c:v>
                  </c:pt>
                </c:numCache>
              </c:numRef>
            </c:minus>
          </c:errBars>
          <c:cat>
            <c:strRef>
              <c:f>'SAMT Anesthésio'!$A$40:$K$40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Anesthésio'!$A$41:$K$41</c:f>
              <c:numCache>
                <c:formatCode>_(* #,##0.00_);_(* \(#,##0.00\);_(* "-"??_);_(@_)</c:formatCode>
                <c:ptCount val="11"/>
                <c:pt idx="0">
                  <c:v>4.0534396873209566</c:v>
                </c:pt>
                <c:pt idx="1">
                  <c:v>0</c:v>
                </c:pt>
                <c:pt idx="2">
                  <c:v>4.699107796602771</c:v>
                </c:pt>
                <c:pt idx="3">
                  <c:v>4.1671127320836376</c:v>
                </c:pt>
                <c:pt idx="4">
                  <c:v>4.1464794510138878</c:v>
                </c:pt>
                <c:pt idx="5">
                  <c:v>4.2145570717089411</c:v>
                </c:pt>
                <c:pt idx="6">
                  <c:v>4.170434394897562</c:v>
                </c:pt>
                <c:pt idx="7">
                  <c:v>7.8651593894096896</c:v>
                </c:pt>
                <c:pt idx="8">
                  <c:v>0</c:v>
                </c:pt>
                <c:pt idx="9">
                  <c:v>2.5125223288503635</c:v>
                </c:pt>
                <c:pt idx="10">
                  <c:v>3.8770598381232251</c:v>
                </c:pt>
              </c:numCache>
            </c:numRef>
          </c:val>
        </c:ser>
        <c:ser>
          <c:idx val="1"/>
          <c:order val="1"/>
          <c:spPr>
            <a:solidFill>
              <a:srgbClr val="968FAB"/>
            </a:solidFill>
            <a:ln>
              <a:solidFill>
                <a:schemeClr val="tx1"/>
              </a:solidFill>
            </a:ln>
          </c:spPr>
          <c:invertIfNegative val="0"/>
          <c:cat>
            <c:strRef>
              <c:f>'SAMT Anesthésio'!$A$40:$K$40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Anesthésio'!$A$42:$K$42</c:f>
              <c:numCache>
                <c:formatCode>_(* #,##0.00_);_(* \(#,##0.00\);_(* "-"??_);_(@_)</c:formatCode>
                <c:ptCount val="11"/>
                <c:pt idx="0">
                  <c:v>0.83099128222555496</c:v>
                </c:pt>
                <c:pt idx="1">
                  <c:v>0</c:v>
                </c:pt>
                <c:pt idx="2">
                  <c:v>0.18532317294374057</c:v>
                </c:pt>
                <c:pt idx="3">
                  <c:v>0.82436493882312512</c:v>
                </c:pt>
                <c:pt idx="4">
                  <c:v>0.7340067296517967</c:v>
                </c:pt>
                <c:pt idx="5">
                  <c:v>0.98539828395607021</c:v>
                </c:pt>
                <c:pt idx="6">
                  <c:v>1.6142440003073428</c:v>
                </c:pt>
                <c:pt idx="7">
                  <c:v>0</c:v>
                </c:pt>
                <c:pt idx="8">
                  <c:v>0</c:v>
                </c:pt>
                <c:pt idx="9">
                  <c:v>1.0799334827206257</c:v>
                </c:pt>
                <c:pt idx="10">
                  <c:v>0.34738755394955234</c:v>
                </c:pt>
              </c:numCache>
            </c:numRef>
          </c:val>
        </c:ser>
        <c:ser>
          <c:idx val="2"/>
          <c:order val="2"/>
          <c:spPr>
            <a:solidFill>
              <a:srgbClr val="968FAB"/>
            </a:solidFill>
            <a:ln>
              <a:solidFill>
                <a:schemeClr val="tx1"/>
              </a:solidFill>
            </a:ln>
          </c:spPr>
          <c:invertIfNegative val="0"/>
          <c:errBars>
            <c:errBarType val="plus"/>
            <c:errValType val="cust"/>
            <c:noEndCap val="0"/>
            <c:plus>
              <c:numRef>
                <c:f>'SAMT Anesthésio'!$A$45:$K$45</c:f>
                <c:numCache>
                  <c:formatCode>General</c:formatCode>
                  <c:ptCount val="11"/>
                  <c:pt idx="0">
                    <c:v>1.4782715484513851</c:v>
                  </c:pt>
                  <c:pt idx="1">
                    <c:v>0</c:v>
                  </c:pt>
                  <c:pt idx="2">
                    <c:v>0.31502688903295706</c:v>
                  </c:pt>
                  <c:pt idx="3">
                    <c:v>1.8412651200246843</c:v>
                  </c:pt>
                  <c:pt idx="4">
                    <c:v>0.75400285337099593</c:v>
                  </c:pt>
                  <c:pt idx="5">
                    <c:v>1.4251574094171335</c:v>
                  </c:pt>
                  <c:pt idx="6">
                    <c:v>4.2667887919063219</c:v>
                  </c:pt>
                  <c:pt idx="7">
                    <c:v>0</c:v>
                  </c:pt>
                  <c:pt idx="8">
                    <c:v>0</c:v>
                  </c:pt>
                  <c:pt idx="9">
                    <c:v>1.7665547561075305</c:v>
                  </c:pt>
                  <c:pt idx="10">
                    <c:v>1.1120864170597793</c:v>
                  </c:pt>
                </c:numCache>
              </c:numRef>
            </c:plus>
            <c:minus>
              <c:numLit>
                <c:formatCode>General</c:formatCode>
                <c:ptCount val="1"/>
                <c:pt idx="0">
                  <c:v>1</c:v>
                </c:pt>
              </c:numLit>
            </c:minus>
          </c:errBars>
          <c:cat>
            <c:strRef>
              <c:f>'SAMT Anesthésio'!$A$40:$K$40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Anesthésio'!$A$43:$K$43</c:f>
              <c:numCache>
                <c:formatCode>_(* #,##0.00_);_(* \(#,##0.00\);_(* "-"??_);_(@_)</c:formatCode>
                <c:ptCount val="11"/>
                <c:pt idx="0">
                  <c:v>0.91443461194175057</c:v>
                </c:pt>
                <c:pt idx="1">
                  <c:v>0</c:v>
                </c:pt>
                <c:pt idx="2">
                  <c:v>0.43984047181838104</c:v>
                </c:pt>
                <c:pt idx="3">
                  <c:v>0.9615802245414713</c:v>
                </c:pt>
                <c:pt idx="4">
                  <c:v>0.62617343579479723</c:v>
                </c:pt>
                <c:pt idx="5">
                  <c:v>1.4026958466839652</c:v>
                </c:pt>
                <c:pt idx="6">
                  <c:v>2.1009659371744629</c:v>
                </c:pt>
                <c:pt idx="7">
                  <c:v>0</c:v>
                </c:pt>
                <c:pt idx="8">
                  <c:v>0</c:v>
                </c:pt>
                <c:pt idx="9">
                  <c:v>0.99987690142388708</c:v>
                </c:pt>
                <c:pt idx="10">
                  <c:v>0.34158179665220878</c:v>
                </c:pt>
              </c:numCache>
            </c:numRef>
          </c:val>
        </c:ser>
        <c:dLbls>
          <c:showLegendKey val="0"/>
          <c:showVal val="0"/>
          <c:showCatName val="0"/>
          <c:showSerName val="0"/>
          <c:showPercent val="0"/>
          <c:showBubbleSize val="0"/>
        </c:dLbls>
        <c:gapWidth val="150"/>
        <c:overlap val="100"/>
        <c:axId val="58330496"/>
        <c:axId val="58340864"/>
      </c:barChart>
      <c:lineChart>
        <c:grouping val="standard"/>
        <c:varyColors val="0"/>
        <c:ser>
          <c:idx val="5"/>
          <c:order val="3"/>
          <c:spPr>
            <a:ln w="28575">
              <a:noFill/>
            </a:ln>
          </c:spPr>
          <c:marker>
            <c:symbol val="plus"/>
            <c:size val="6"/>
            <c:spPr>
              <a:ln>
                <a:solidFill>
                  <a:schemeClr val="tx1"/>
                </a:solidFill>
              </a:ln>
            </c:spPr>
          </c:marker>
          <c:cat>
            <c:strRef>
              <c:f>'SAMT Anesthésio'!$A$40:$K$40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Anesthésio'!$A$46:$K$46</c:f>
              <c:numCache>
                <c:formatCode>_(* #,##0.00_);_(* \(#,##0.00\);_(* "-"??_);_(@_)</c:formatCode>
                <c:ptCount val="11"/>
                <c:pt idx="0">
                  <c:v>5.3117362101076964</c:v>
                </c:pt>
                <c:pt idx="1">
                  <c:v>0</c:v>
                </c:pt>
                <c:pt idx="2">
                  <c:v>4.9637881822149144</c:v>
                </c:pt>
                <c:pt idx="3">
                  <c:v>5.5414395202190905</c:v>
                </c:pt>
                <c:pt idx="4">
                  <c:v>4.980857634242172</c:v>
                </c:pt>
                <c:pt idx="5">
                  <c:v>5.7835185872127157</c:v>
                </c:pt>
                <c:pt idx="6">
                  <c:v>6.7101229400875244</c:v>
                </c:pt>
                <c:pt idx="7">
                  <c:v>7.8651593894096896</c:v>
                </c:pt>
                <c:pt idx="8">
                  <c:v>0</c:v>
                </c:pt>
                <c:pt idx="9">
                  <c:v>3.9927697968152436</c:v>
                </c:pt>
                <c:pt idx="10">
                  <c:v>4.3564357045547926</c:v>
                </c:pt>
              </c:numCache>
            </c:numRef>
          </c:val>
          <c:smooth val="0"/>
        </c:ser>
        <c:dLbls>
          <c:showLegendKey val="0"/>
          <c:showVal val="0"/>
          <c:showCatName val="0"/>
          <c:showSerName val="0"/>
          <c:showPercent val="0"/>
          <c:showBubbleSize val="0"/>
        </c:dLbls>
        <c:marker val="1"/>
        <c:smooth val="0"/>
        <c:axId val="58330496"/>
        <c:axId val="58340864"/>
      </c:lineChart>
      <c:catAx>
        <c:axId val="5833049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58340864"/>
        <c:crosses val="autoZero"/>
        <c:auto val="1"/>
        <c:lblAlgn val="ctr"/>
        <c:lblOffset val="100"/>
        <c:noMultiLvlLbl val="0"/>
      </c:catAx>
      <c:valAx>
        <c:axId val="58340864"/>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58330496"/>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261301727096306"/>
          <c:y val="2.6209673296703522E-2"/>
        </c:manualLayout>
      </c:layout>
      <c:overlay val="0"/>
    </c:title>
    <c:autoTitleDeleted val="0"/>
    <c:plotArea>
      <c:layout/>
      <c:barChart>
        <c:barDir val="col"/>
        <c:grouping val="stacked"/>
        <c:varyColors val="0"/>
        <c:ser>
          <c:idx val="0"/>
          <c:order val="0"/>
          <c:tx>
            <c:strRef>
              <c:f>'SAMT Anesthésio'!$A$49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Anesthésio'!$B$52:$S$52,'SAMT Anesthésio'!$M$44:$S$44)</c:f>
                <c:numCache>
                  <c:formatCode>General</c:formatCode>
                  <c:ptCount val="25"/>
                  <c:pt idx="0">
                    <c:v>0.83964346642144916</c:v>
                  </c:pt>
                  <c:pt idx="1">
                    <c:v>0</c:v>
                  </c:pt>
                  <c:pt idx="2">
                    <c:v>0.22859979491177285</c:v>
                  </c:pt>
                  <c:pt idx="3">
                    <c:v>0.60143051863580865</c:v>
                  </c:pt>
                  <c:pt idx="4">
                    <c:v>0.89106418933641729</c:v>
                  </c:pt>
                  <c:pt idx="5">
                    <c:v>0.92056476295246803</c:v>
                  </c:pt>
                  <c:pt idx="6">
                    <c:v>1.0469955858423106</c:v>
                  </c:pt>
                  <c:pt idx="7">
                    <c:v>0.96219336484178575</c:v>
                  </c:pt>
                  <c:pt idx="8">
                    <c:v>0</c:v>
                  </c:pt>
                  <c:pt idx="9">
                    <c:v>0.79729966764564963</c:v>
                  </c:pt>
                  <c:pt idx="10">
                    <c:v>0</c:v>
                  </c:pt>
                  <c:pt idx="11">
                    <c:v>0</c:v>
                  </c:pt>
                  <c:pt idx="12">
                    <c:v>0</c:v>
                  </c:pt>
                  <c:pt idx="13">
                    <c:v>0</c:v>
                  </c:pt>
                  <c:pt idx="14">
                    <c:v>0.46751759827132044</c:v>
                  </c:pt>
                  <c:pt idx="15">
                    <c:v>0</c:v>
                  </c:pt>
                  <c:pt idx="16">
                    <c:v>0</c:v>
                  </c:pt>
                  <c:pt idx="17">
                    <c:v>0</c:v>
                  </c:pt>
                  <c:pt idx="18">
                    <c:v>0.73448538634913874</c:v>
                  </c:pt>
                  <c:pt idx="19">
                    <c:v>0</c:v>
                  </c:pt>
                  <c:pt idx="20">
                    <c:v>0</c:v>
                  </c:pt>
                  <c:pt idx="21">
                    <c:v>0</c:v>
                  </c:pt>
                  <c:pt idx="22">
                    <c:v>0</c:v>
                  </c:pt>
                  <c:pt idx="23">
                    <c:v>0</c:v>
                  </c:pt>
                  <c:pt idx="24">
                    <c:v>0.45743500365187995</c:v>
                  </c:pt>
                </c:numCache>
              </c:numRef>
            </c:minus>
          </c:errBars>
          <c:cat>
            <c:strRef>
              <c:f>('SAMT Anesthésio'!$B$48:$S$48,'SAMT Anesthésio'!$M$40:$S$40)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Anesthésio'!$B$49:$S$49,'SAMT Anesthésio'!$M$41:$S$41)</c:f>
              <c:numCache>
                <c:formatCode>_(* #,##0.00_);_(* \(#,##0.00\);_(* "-"??_);_(@_)</c:formatCode>
                <c:ptCount val="25"/>
                <c:pt idx="0">
                  <c:v>4.0534396873209566</c:v>
                </c:pt>
                <c:pt idx="1">
                  <c:v>0</c:v>
                </c:pt>
                <c:pt idx="2">
                  <c:v>4.699107796602771</c:v>
                </c:pt>
                <c:pt idx="3">
                  <c:v>4.2966351829100695</c:v>
                </c:pt>
                <c:pt idx="4">
                  <c:v>3.8550458568584931</c:v>
                </c:pt>
                <c:pt idx="5">
                  <c:v>4.1240947577052074</c:v>
                </c:pt>
                <c:pt idx="6">
                  <c:v>5.1585941395761763</c:v>
                </c:pt>
                <c:pt idx="7">
                  <c:v>4.1920452741765697</c:v>
                </c:pt>
                <c:pt idx="8">
                  <c:v>0</c:v>
                </c:pt>
                <c:pt idx="9">
                  <c:v>4.1707741872863071</c:v>
                </c:pt>
                <c:pt idx="10">
                  <c:v>7.8651593894096896</c:v>
                </c:pt>
                <c:pt idx="11">
                  <c:v>0</c:v>
                </c:pt>
                <c:pt idx="12">
                  <c:v>0</c:v>
                </c:pt>
                <c:pt idx="13">
                  <c:v>0</c:v>
                </c:pt>
                <c:pt idx="14">
                  <c:v>2.3759416623154617</c:v>
                </c:pt>
                <c:pt idx="15">
                  <c:v>0</c:v>
                </c:pt>
                <c:pt idx="16">
                  <c:v>0</c:v>
                </c:pt>
                <c:pt idx="17">
                  <c:v>0</c:v>
                </c:pt>
                <c:pt idx="18">
                  <c:v>3.8662416599770753</c:v>
                </c:pt>
                <c:pt idx="19">
                  <c:v>4.6567150745469359</c:v>
                </c:pt>
                <c:pt idx="20">
                  <c:v>0</c:v>
                </c:pt>
                <c:pt idx="21">
                  <c:v>0</c:v>
                </c:pt>
                <c:pt idx="22">
                  <c:v>0</c:v>
                </c:pt>
                <c:pt idx="23">
                  <c:v>3.1608195334193208</c:v>
                </c:pt>
                <c:pt idx="24">
                  <c:v>3.8770598381232251</c:v>
                </c:pt>
              </c:numCache>
            </c:numRef>
          </c:val>
        </c:ser>
        <c:ser>
          <c:idx val="1"/>
          <c:order val="1"/>
          <c:tx>
            <c:strRef>
              <c:f>'SAMT Anesthésio'!$A$50</c:f>
              <c:strCache>
                <c:ptCount val="1"/>
                <c:pt idx="0">
                  <c:v>2eme morceau</c:v>
                </c:pt>
              </c:strCache>
            </c:strRef>
          </c:tx>
          <c:spPr>
            <a:solidFill>
              <a:srgbClr val="968FAB"/>
            </a:solidFill>
            <a:ln>
              <a:solidFill>
                <a:schemeClr val="tx1"/>
              </a:solidFill>
            </a:ln>
          </c:spPr>
          <c:invertIfNegative val="0"/>
          <c:cat>
            <c:strRef>
              <c:f>('SAMT Anesthésio'!$B$48:$S$48,'SAMT Anesthésio'!$M$40:$S$40)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Anesthésio'!$B$50:$S$50,'SAMT Anesthésio'!$M$42:$S$42)</c:f>
              <c:numCache>
                <c:formatCode>_(* #,##0.00_);_(* \(#,##0.00\);_(* "-"??_);_(@_)</c:formatCode>
                <c:ptCount val="25"/>
                <c:pt idx="0">
                  <c:v>0.83099128222555496</c:v>
                </c:pt>
                <c:pt idx="1">
                  <c:v>0</c:v>
                </c:pt>
                <c:pt idx="2">
                  <c:v>0.18532317294374057</c:v>
                </c:pt>
                <c:pt idx="3">
                  <c:v>0.53736171271049571</c:v>
                </c:pt>
                <c:pt idx="4">
                  <c:v>1.0254403238071914</c:v>
                </c:pt>
                <c:pt idx="5">
                  <c:v>0.95602383742323038</c:v>
                </c:pt>
                <c:pt idx="6">
                  <c:v>0.47029559815856636</c:v>
                </c:pt>
                <c:pt idx="7">
                  <c:v>1.7988379545142124</c:v>
                </c:pt>
                <c:pt idx="8">
                  <c:v>0</c:v>
                </c:pt>
                <c:pt idx="9">
                  <c:v>1.0422519796884782</c:v>
                </c:pt>
                <c:pt idx="10">
                  <c:v>0</c:v>
                </c:pt>
                <c:pt idx="11">
                  <c:v>0</c:v>
                </c:pt>
                <c:pt idx="12">
                  <c:v>0</c:v>
                </c:pt>
                <c:pt idx="13">
                  <c:v>0</c:v>
                </c:pt>
                <c:pt idx="14">
                  <c:v>1.1919779017098779</c:v>
                </c:pt>
                <c:pt idx="15">
                  <c:v>0</c:v>
                </c:pt>
                <c:pt idx="16">
                  <c:v>0</c:v>
                </c:pt>
                <c:pt idx="17">
                  <c:v>0</c:v>
                </c:pt>
                <c:pt idx="18">
                  <c:v>0.43964705282977512</c:v>
                </c:pt>
                <c:pt idx="19">
                  <c:v>0</c:v>
                </c:pt>
                <c:pt idx="20">
                  <c:v>0</c:v>
                </c:pt>
                <c:pt idx="21">
                  <c:v>0</c:v>
                </c:pt>
                <c:pt idx="22">
                  <c:v>0</c:v>
                </c:pt>
                <c:pt idx="23">
                  <c:v>0</c:v>
                </c:pt>
                <c:pt idx="24">
                  <c:v>0.34738755394955234</c:v>
                </c:pt>
              </c:numCache>
            </c:numRef>
          </c:val>
        </c:ser>
        <c:ser>
          <c:idx val="2"/>
          <c:order val="2"/>
          <c:tx>
            <c:strRef>
              <c:f>'SAMT Anesthésio'!$A$51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Anesthésio'!$B$53:$S$53,'SAMT Anesthésio'!$M$45:$S$45)</c:f>
                <c:numCache>
                  <c:formatCode>General</c:formatCode>
                  <c:ptCount val="25"/>
                  <c:pt idx="0">
                    <c:v>1.4782715484513851</c:v>
                  </c:pt>
                  <c:pt idx="1">
                    <c:v>0</c:v>
                  </c:pt>
                  <c:pt idx="2">
                    <c:v>0.31502688903295706</c:v>
                  </c:pt>
                  <c:pt idx="3">
                    <c:v>0.72842315799582202</c:v>
                  </c:pt>
                  <c:pt idx="4">
                    <c:v>1.0039246647195323</c:v>
                  </c:pt>
                  <c:pt idx="5">
                    <c:v>1.7304511228520401</c:v>
                  </c:pt>
                  <c:pt idx="6">
                    <c:v>1.5830782807792527</c:v>
                  </c:pt>
                  <c:pt idx="7">
                    <c:v>3.7854703943944514</c:v>
                  </c:pt>
                  <c:pt idx="8">
                    <c:v>0</c:v>
                  </c:pt>
                  <c:pt idx="9">
                    <c:v>2.7520650638790727</c:v>
                  </c:pt>
                  <c:pt idx="10">
                    <c:v>0</c:v>
                  </c:pt>
                  <c:pt idx="11">
                    <c:v>0</c:v>
                  </c:pt>
                  <c:pt idx="12">
                    <c:v>0</c:v>
                  </c:pt>
                  <c:pt idx="13">
                    <c:v>0</c:v>
                  </c:pt>
                  <c:pt idx="14">
                    <c:v>1.4484563156523835</c:v>
                  </c:pt>
                  <c:pt idx="15">
                    <c:v>0</c:v>
                  </c:pt>
                  <c:pt idx="16">
                    <c:v>0</c:v>
                  </c:pt>
                  <c:pt idx="17">
                    <c:v>0</c:v>
                  </c:pt>
                  <c:pt idx="18">
                    <c:v>4.2359966960359881</c:v>
                  </c:pt>
                  <c:pt idx="19">
                    <c:v>0</c:v>
                  </c:pt>
                  <c:pt idx="20">
                    <c:v>0</c:v>
                  </c:pt>
                  <c:pt idx="21">
                    <c:v>0</c:v>
                  </c:pt>
                  <c:pt idx="22">
                    <c:v>0</c:v>
                  </c:pt>
                  <c:pt idx="23">
                    <c:v>0</c:v>
                  </c:pt>
                  <c:pt idx="24">
                    <c:v>1.1120864170597793</c:v>
                  </c:pt>
                </c:numCache>
              </c:numRef>
            </c:plus>
            <c:minus>
              <c:numLit>
                <c:formatCode>General</c:formatCode>
                <c:ptCount val="1"/>
                <c:pt idx="0">
                  <c:v>0</c:v>
                </c:pt>
              </c:numLit>
            </c:minus>
          </c:errBars>
          <c:cat>
            <c:strRef>
              <c:f>('SAMT Anesthésio'!$B$48:$S$48,'SAMT Anesthésio'!$M$40:$S$40)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Anesthésio'!$B$51:$S$51,'SAMT Anesthésio'!$M$43:$S$43)</c:f>
              <c:numCache>
                <c:formatCode>_(* #,##0.00_);_(* \(#,##0.00\);_(* "-"??_);_(@_)</c:formatCode>
                <c:ptCount val="25"/>
                <c:pt idx="0">
                  <c:v>0.91443461194175057</c:v>
                </c:pt>
                <c:pt idx="1">
                  <c:v>0</c:v>
                </c:pt>
                <c:pt idx="2">
                  <c:v>0.43984047181838104</c:v>
                </c:pt>
                <c:pt idx="3">
                  <c:v>0.6264209643231311</c:v>
                </c:pt>
                <c:pt idx="4">
                  <c:v>0.71174638388668576</c:v>
                </c:pt>
                <c:pt idx="5">
                  <c:v>0.90178734499296098</c:v>
                </c:pt>
                <c:pt idx="6">
                  <c:v>1.9843217885742019</c:v>
                </c:pt>
                <c:pt idx="7">
                  <c:v>2.3202196594439872</c:v>
                </c:pt>
                <c:pt idx="8">
                  <c:v>0</c:v>
                </c:pt>
                <c:pt idx="9">
                  <c:v>1.2015893457043614</c:v>
                </c:pt>
                <c:pt idx="10">
                  <c:v>0</c:v>
                </c:pt>
                <c:pt idx="11">
                  <c:v>0</c:v>
                </c:pt>
                <c:pt idx="12">
                  <c:v>0</c:v>
                </c:pt>
                <c:pt idx="13">
                  <c:v>0</c:v>
                </c:pt>
                <c:pt idx="14">
                  <c:v>0.92433622769090595</c:v>
                </c:pt>
                <c:pt idx="15">
                  <c:v>0</c:v>
                </c:pt>
                <c:pt idx="16">
                  <c:v>0</c:v>
                </c:pt>
                <c:pt idx="17">
                  <c:v>0</c:v>
                </c:pt>
                <c:pt idx="18">
                  <c:v>2.3849311137669131</c:v>
                </c:pt>
                <c:pt idx="19">
                  <c:v>0</c:v>
                </c:pt>
                <c:pt idx="20">
                  <c:v>0</c:v>
                </c:pt>
                <c:pt idx="21">
                  <c:v>0</c:v>
                </c:pt>
                <c:pt idx="22">
                  <c:v>0</c:v>
                </c:pt>
                <c:pt idx="23">
                  <c:v>0</c:v>
                </c:pt>
                <c:pt idx="24">
                  <c:v>0.34158179665220878</c:v>
                </c:pt>
              </c:numCache>
            </c:numRef>
          </c:val>
        </c:ser>
        <c:dLbls>
          <c:showLegendKey val="0"/>
          <c:showVal val="0"/>
          <c:showCatName val="0"/>
          <c:showSerName val="0"/>
          <c:showPercent val="0"/>
          <c:showBubbleSize val="0"/>
        </c:dLbls>
        <c:gapWidth val="150"/>
        <c:overlap val="100"/>
        <c:axId val="58385152"/>
        <c:axId val="58387072"/>
      </c:barChart>
      <c:lineChart>
        <c:grouping val="standard"/>
        <c:varyColors val="0"/>
        <c:ser>
          <c:idx val="5"/>
          <c:order val="3"/>
          <c:tx>
            <c:strRef>
              <c:f>'SAMT Anesthésio'!$A$54</c:f>
              <c:strCache>
                <c:ptCount val="1"/>
                <c:pt idx="0">
                  <c:v>Moyenne</c:v>
                </c:pt>
              </c:strCache>
            </c:strRef>
          </c:tx>
          <c:spPr>
            <a:ln>
              <a:noFill/>
            </a:ln>
          </c:spPr>
          <c:marker>
            <c:symbol val="plus"/>
            <c:size val="6"/>
            <c:spPr>
              <a:ln>
                <a:solidFill>
                  <a:schemeClr val="tx1"/>
                </a:solidFill>
              </a:ln>
            </c:spPr>
          </c:marker>
          <c:cat>
            <c:strRef>
              <c:f>('SAMT Anesthésio'!$B$48:$S$48,'SAMT Anesthésio'!$M$40:$S$40)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Anesthésio'!$B$54:$S$54,'SAMT Anesthésio'!$M$46:$S$46)</c:f>
              <c:numCache>
                <c:formatCode>_(* #,##0.00_);_(* \(#,##0.00\);_(* "-"??_);_(@_)</c:formatCode>
                <c:ptCount val="25"/>
                <c:pt idx="0">
                  <c:v>5.3117362101076964</c:v>
                </c:pt>
                <c:pt idx="1">
                  <c:v>0</c:v>
                </c:pt>
                <c:pt idx="2">
                  <c:v>4.9637881822149144</c:v>
                </c:pt>
                <c:pt idx="3">
                  <c:v>5.0152844740342566</c:v>
                </c:pt>
                <c:pt idx="4">
                  <c:v>4.8942987227649262</c:v>
                </c:pt>
                <c:pt idx="5">
                  <c:v>5.4623878613203409</c:v>
                </c:pt>
                <c:pt idx="6">
                  <c:v>6.824760637833454</c:v>
                </c:pt>
                <c:pt idx="7">
                  <c:v>6.9305697245828837</c:v>
                </c:pt>
                <c:pt idx="8">
                  <c:v>0</c:v>
                </c:pt>
                <c:pt idx="9">
                  <c:v>6.1038942827252844</c:v>
                </c:pt>
                <c:pt idx="10">
                  <c:v>7.8651593894096896</c:v>
                </c:pt>
                <c:pt idx="11">
                  <c:v>0</c:v>
                </c:pt>
                <c:pt idx="12">
                  <c:v>0</c:v>
                </c:pt>
                <c:pt idx="13">
                  <c:v>0</c:v>
                </c:pt>
                <c:pt idx="14">
                  <c:v>3.6644139848874375</c:v>
                </c:pt>
                <c:pt idx="15">
                  <c:v>0</c:v>
                </c:pt>
                <c:pt idx="16">
                  <c:v>0</c:v>
                </c:pt>
                <c:pt idx="17">
                  <c:v>0</c:v>
                </c:pt>
                <c:pt idx="18">
                  <c:v>6.2511727737439884</c:v>
                </c:pt>
                <c:pt idx="19">
                  <c:v>4.6567150745469359</c:v>
                </c:pt>
                <c:pt idx="20">
                  <c:v>0</c:v>
                </c:pt>
                <c:pt idx="21">
                  <c:v>0</c:v>
                </c:pt>
                <c:pt idx="22">
                  <c:v>0</c:v>
                </c:pt>
                <c:pt idx="23">
                  <c:v>3.1608195334193208</c:v>
                </c:pt>
                <c:pt idx="24">
                  <c:v>4.3564357045547926</c:v>
                </c:pt>
              </c:numCache>
            </c:numRef>
          </c:val>
          <c:smooth val="0"/>
        </c:ser>
        <c:dLbls>
          <c:showLegendKey val="0"/>
          <c:showVal val="0"/>
          <c:showCatName val="0"/>
          <c:showSerName val="0"/>
          <c:showPercent val="0"/>
          <c:showBubbleSize val="0"/>
        </c:dLbls>
        <c:marker val="1"/>
        <c:smooth val="0"/>
        <c:axId val="58385152"/>
        <c:axId val="58387072"/>
      </c:lineChart>
      <c:catAx>
        <c:axId val="58385152"/>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58387072"/>
        <c:crosses val="autoZero"/>
        <c:auto val="1"/>
        <c:lblAlgn val="ctr"/>
        <c:lblOffset val="100"/>
        <c:noMultiLvlLbl val="0"/>
      </c:catAx>
      <c:valAx>
        <c:axId val="58387072"/>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58385152"/>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Anesthésio'!$C$59:$G$59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Anesthésio'!$C$60:$G$60</c:f>
              <c:numCache>
                <c:formatCode>#,##0.00\ "€"</c:formatCode>
                <c:ptCount val="5"/>
                <c:pt idx="0">
                  <c:v>2.0411012427884998</c:v>
                </c:pt>
                <c:pt idx="1">
                  <c:v>1.9150248114002901</c:v>
                </c:pt>
                <c:pt idx="2">
                  <c:v>0.60750569210804739</c:v>
                </c:pt>
                <c:pt idx="3">
                  <c:v>2.2278882678397324E-2</c:v>
                </c:pt>
                <c:pt idx="4">
                  <c:v>0.10480032444240363</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007710929337717"/>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Urgences méd-chir'!$A$44:$K$44</c:f>
                <c:numCache>
                  <c:formatCode>General</c:formatCode>
                  <c:ptCount val="11"/>
                  <c:pt idx="0">
                    <c:v>13.843212267449346</c:v>
                  </c:pt>
                  <c:pt idx="1">
                    <c:v>0</c:v>
                  </c:pt>
                  <c:pt idx="2">
                    <c:v>20.871355903428778</c:v>
                  </c:pt>
                  <c:pt idx="3">
                    <c:v>12.808971100579043</c:v>
                  </c:pt>
                  <c:pt idx="4">
                    <c:v>11.704097221527604</c:v>
                  </c:pt>
                  <c:pt idx="5">
                    <c:v>11.786073737543362</c:v>
                  </c:pt>
                  <c:pt idx="6">
                    <c:v>19.449147799209996</c:v>
                  </c:pt>
                  <c:pt idx="7">
                    <c:v>0</c:v>
                  </c:pt>
                  <c:pt idx="8">
                    <c:v>0</c:v>
                  </c:pt>
                  <c:pt idx="9">
                    <c:v>25.772635927103764</c:v>
                  </c:pt>
                  <c:pt idx="10">
                    <c:v>0</c:v>
                  </c:pt>
                </c:numCache>
              </c:numRef>
            </c:minus>
          </c:errBars>
          <c:cat>
            <c:strRef>
              <c:f>'SAMT Urgences méd-chir'!$A$40:$K$40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Urgences méd-chir'!$A$41:$K$41</c:f>
              <c:numCache>
                <c:formatCode>_(* #,##0.00_);_(* \(#,##0.00\);_(* "-"??_);_(@_)</c:formatCode>
                <c:ptCount val="11"/>
                <c:pt idx="0">
                  <c:v>89.614588795041314</c:v>
                </c:pt>
                <c:pt idx="1">
                  <c:v>0</c:v>
                </c:pt>
                <c:pt idx="2">
                  <c:v>109.57452680564266</c:v>
                </c:pt>
                <c:pt idx="3">
                  <c:v>88.509965073127205</c:v>
                </c:pt>
                <c:pt idx="4">
                  <c:v>87.221685814382781</c:v>
                </c:pt>
                <c:pt idx="5">
                  <c:v>86.865510131182916</c:v>
                </c:pt>
                <c:pt idx="6">
                  <c:v>99.410278930416013</c:v>
                </c:pt>
                <c:pt idx="7">
                  <c:v>164.27089250290521</c:v>
                </c:pt>
                <c:pt idx="8">
                  <c:v>108.57073476923077</c:v>
                </c:pt>
                <c:pt idx="9">
                  <c:v>101.57765832350498</c:v>
                </c:pt>
                <c:pt idx="10">
                  <c:v>0</c:v>
                </c:pt>
              </c:numCache>
            </c:numRef>
          </c:val>
        </c:ser>
        <c:ser>
          <c:idx val="1"/>
          <c:order val="1"/>
          <c:spPr>
            <a:solidFill>
              <a:srgbClr val="968FAB"/>
            </a:solidFill>
            <a:ln>
              <a:solidFill>
                <a:schemeClr val="tx1"/>
              </a:solidFill>
            </a:ln>
          </c:spPr>
          <c:invertIfNegative val="0"/>
          <c:cat>
            <c:strRef>
              <c:f>'SAMT Urgences méd-chir'!$A$40:$K$40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Urgences méd-chir'!$A$42:$K$42</c:f>
              <c:numCache>
                <c:formatCode>_(* #,##0.00_);_(* \(#,##0.00\);_(* "-"??_);_(@_)</c:formatCode>
                <c:ptCount val="11"/>
                <c:pt idx="0">
                  <c:v>16.65591775118439</c:v>
                </c:pt>
                <c:pt idx="1">
                  <c:v>0</c:v>
                </c:pt>
                <c:pt idx="2">
                  <c:v>12.820021025419223</c:v>
                </c:pt>
                <c:pt idx="3">
                  <c:v>15.554589745968144</c:v>
                </c:pt>
                <c:pt idx="4">
                  <c:v>13.124935682671989</c:v>
                </c:pt>
                <c:pt idx="5">
                  <c:v>16.941880559337037</c:v>
                </c:pt>
                <c:pt idx="6">
                  <c:v>14.292971700630318</c:v>
                </c:pt>
                <c:pt idx="7">
                  <c:v>0</c:v>
                </c:pt>
                <c:pt idx="8">
                  <c:v>0</c:v>
                </c:pt>
                <c:pt idx="9">
                  <c:v>9.2555256812938183</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Urgences méd-chir'!$A$45:$K$45</c:f>
                <c:numCache>
                  <c:formatCode>General</c:formatCode>
                  <c:ptCount val="11"/>
                  <c:pt idx="0">
                    <c:v>38.60251202589302</c:v>
                  </c:pt>
                  <c:pt idx="1">
                    <c:v>0</c:v>
                  </c:pt>
                  <c:pt idx="2">
                    <c:v>9.6211115443746564</c:v>
                  </c:pt>
                  <c:pt idx="3">
                    <c:v>33.163756865505817</c:v>
                  </c:pt>
                  <c:pt idx="4">
                    <c:v>23.468749844589382</c:v>
                  </c:pt>
                  <c:pt idx="5">
                    <c:v>30.344107255740681</c:v>
                  </c:pt>
                  <c:pt idx="6">
                    <c:v>32.319997667312236</c:v>
                  </c:pt>
                  <c:pt idx="7">
                    <c:v>0</c:v>
                  </c:pt>
                  <c:pt idx="8">
                    <c:v>0</c:v>
                  </c:pt>
                  <c:pt idx="9">
                    <c:v>78.15379399654887</c:v>
                  </c:pt>
                  <c:pt idx="10">
                    <c:v>0</c:v>
                  </c:pt>
                </c:numCache>
              </c:numRef>
            </c:plus>
            <c:minus>
              <c:numLit>
                <c:formatCode>General</c:formatCode>
                <c:ptCount val="1"/>
                <c:pt idx="0">
                  <c:v>1</c:v>
                </c:pt>
              </c:numLit>
            </c:minus>
          </c:errBars>
          <c:cat>
            <c:strRef>
              <c:f>'SAMT Urgences méd-chir'!$A$40:$K$40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Urgences méd-chir'!$A$43:$K$43</c:f>
              <c:numCache>
                <c:formatCode>_(* #,##0.00_);_(* \(#,##0.00\);_(* "-"??_);_(@_)</c:formatCode>
                <c:ptCount val="11"/>
                <c:pt idx="0">
                  <c:v>18.567371062097777</c:v>
                </c:pt>
                <c:pt idx="1">
                  <c:v>0</c:v>
                </c:pt>
                <c:pt idx="2">
                  <c:v>12.075428099150344</c:v>
                </c:pt>
                <c:pt idx="3">
                  <c:v>17.976347410819969</c:v>
                </c:pt>
                <c:pt idx="4">
                  <c:v>16.077182880769243</c:v>
                </c:pt>
                <c:pt idx="5">
                  <c:v>17.069667975386807</c:v>
                </c:pt>
                <c:pt idx="6">
                  <c:v>34.300721561679353</c:v>
                </c:pt>
                <c:pt idx="7">
                  <c:v>0</c:v>
                </c:pt>
                <c:pt idx="8">
                  <c:v>0</c:v>
                </c:pt>
                <c:pt idx="9">
                  <c:v>25.725989864040116</c:v>
                </c:pt>
                <c:pt idx="10">
                  <c:v>0</c:v>
                </c:pt>
              </c:numCache>
            </c:numRef>
          </c:val>
        </c:ser>
        <c:dLbls>
          <c:showLegendKey val="0"/>
          <c:showVal val="0"/>
          <c:showCatName val="0"/>
          <c:showSerName val="0"/>
          <c:showPercent val="0"/>
          <c:showBubbleSize val="0"/>
        </c:dLbls>
        <c:gapWidth val="150"/>
        <c:overlap val="100"/>
        <c:axId val="58457088"/>
        <c:axId val="58606720"/>
      </c:barChart>
      <c:lineChart>
        <c:grouping val="standard"/>
        <c:varyColors val="0"/>
        <c:ser>
          <c:idx val="5"/>
          <c:order val="3"/>
          <c:spPr>
            <a:ln w="28575">
              <a:noFill/>
            </a:ln>
          </c:spPr>
          <c:marker>
            <c:symbol val="plus"/>
            <c:size val="6"/>
            <c:spPr>
              <a:ln>
                <a:solidFill>
                  <a:schemeClr val="tx1"/>
                </a:solidFill>
              </a:ln>
            </c:spPr>
          </c:marker>
          <c:cat>
            <c:strRef>
              <c:f>'SAMT Urgences méd-chir'!$A$40:$K$40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Urgences méd-chir'!$A$46:$K$46</c:f>
              <c:numCache>
                <c:formatCode>_(* #,##0.00_);_(* \(#,##0.00\);_(* "-"??_);_(@_)</c:formatCode>
                <c:ptCount val="11"/>
                <c:pt idx="0">
                  <c:v>126.01799662667052</c:v>
                </c:pt>
                <c:pt idx="1">
                  <c:v>0</c:v>
                </c:pt>
                <c:pt idx="2">
                  <c:v>123.4267664644815</c:v>
                </c:pt>
                <c:pt idx="3">
                  <c:v>125.60393103942168</c:v>
                </c:pt>
                <c:pt idx="4">
                  <c:v>123.17008544587524</c:v>
                </c:pt>
                <c:pt idx="5">
                  <c:v>124.66166708569173</c:v>
                </c:pt>
                <c:pt idx="6">
                  <c:v>132.72711047047966</c:v>
                </c:pt>
                <c:pt idx="7">
                  <c:v>164.27089250290521</c:v>
                </c:pt>
                <c:pt idx="8">
                  <c:v>108.57073476923077</c:v>
                </c:pt>
                <c:pt idx="9">
                  <c:v>133.95684602202519</c:v>
                </c:pt>
                <c:pt idx="10">
                  <c:v>0</c:v>
                </c:pt>
              </c:numCache>
            </c:numRef>
          </c:val>
          <c:smooth val="0"/>
        </c:ser>
        <c:dLbls>
          <c:showLegendKey val="0"/>
          <c:showVal val="0"/>
          <c:showCatName val="0"/>
          <c:showSerName val="0"/>
          <c:showPercent val="0"/>
          <c:showBubbleSize val="0"/>
        </c:dLbls>
        <c:marker val="1"/>
        <c:smooth val="0"/>
        <c:axId val="58457088"/>
        <c:axId val="58606720"/>
      </c:lineChart>
      <c:catAx>
        <c:axId val="5845708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58606720"/>
        <c:crosses val="autoZero"/>
        <c:auto val="1"/>
        <c:lblAlgn val="ctr"/>
        <c:lblOffset val="100"/>
        <c:noMultiLvlLbl val="0"/>
      </c:catAx>
      <c:valAx>
        <c:axId val="58606720"/>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5845708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261301727096306"/>
          <c:y val="2.6209673296703522E-2"/>
        </c:manualLayout>
      </c:layout>
      <c:overlay val="0"/>
    </c:title>
    <c:autoTitleDeleted val="0"/>
    <c:plotArea>
      <c:layout/>
      <c:barChart>
        <c:barDir val="col"/>
        <c:grouping val="stacked"/>
        <c:varyColors val="0"/>
        <c:ser>
          <c:idx val="0"/>
          <c:order val="0"/>
          <c:tx>
            <c:strRef>
              <c:f>'SAMT Urgences méd-chir'!$A$49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Urgences méd-chir'!$B$52:$S$52,'SAMT Urgences méd-chir'!$M$44:$S$44)</c:f>
                <c:numCache>
                  <c:formatCode>General</c:formatCode>
                  <c:ptCount val="25"/>
                  <c:pt idx="0">
                    <c:v>13.843212267449346</c:v>
                  </c:pt>
                  <c:pt idx="1">
                    <c:v>0</c:v>
                  </c:pt>
                  <c:pt idx="2">
                    <c:v>20.871355903428778</c:v>
                  </c:pt>
                  <c:pt idx="3">
                    <c:v>11.130809035674005</c:v>
                  </c:pt>
                  <c:pt idx="4">
                    <c:v>12.742051048685013</c:v>
                  </c:pt>
                  <c:pt idx="5">
                    <c:v>13.288631499637773</c:v>
                  </c:pt>
                  <c:pt idx="6">
                    <c:v>9.9789335891961031</c:v>
                  </c:pt>
                  <c:pt idx="7">
                    <c:v>17.945021693954899</c:v>
                  </c:pt>
                  <c:pt idx="8">
                    <c:v>0</c:v>
                  </c:pt>
                  <c:pt idx="9">
                    <c:v>24.598881597519195</c:v>
                  </c:pt>
                  <c:pt idx="10">
                    <c:v>0</c:v>
                  </c:pt>
                  <c:pt idx="11">
                    <c:v>0</c:v>
                  </c:pt>
                  <c:pt idx="12">
                    <c:v>0</c:v>
                  </c:pt>
                  <c:pt idx="13">
                    <c:v>0</c:v>
                  </c:pt>
                  <c:pt idx="14">
                    <c:v>28.988757129421955</c:v>
                  </c:pt>
                  <c:pt idx="15">
                    <c:v>0</c:v>
                  </c:pt>
                  <c:pt idx="16">
                    <c:v>0</c:v>
                  </c:pt>
                  <c:pt idx="17">
                    <c:v>0</c:v>
                  </c:pt>
                  <c:pt idx="18">
                    <c:v>7.6487830037451232</c:v>
                  </c:pt>
                  <c:pt idx="19">
                    <c:v>0</c:v>
                  </c:pt>
                  <c:pt idx="20">
                    <c:v>0</c:v>
                  </c:pt>
                  <c:pt idx="21">
                    <c:v>0</c:v>
                  </c:pt>
                  <c:pt idx="22">
                    <c:v>0</c:v>
                  </c:pt>
                  <c:pt idx="23">
                    <c:v>0</c:v>
                  </c:pt>
                  <c:pt idx="24">
                    <c:v>0</c:v>
                  </c:pt>
                </c:numCache>
              </c:numRef>
            </c:minus>
          </c:errBars>
          <c:cat>
            <c:strRef>
              <c:f>('SAMT Urgences méd-chir'!$B$48:$S$48,'SAMT Urgences méd-chir'!$M$40:$S$40)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Urgences méd-chir'!$B$49:$S$49,'SAMT Urgences méd-chir'!$M$41:$S$41)</c:f>
              <c:numCache>
                <c:formatCode>_(* #,##0.00_);_(* \(#,##0.00\);_(* "-"??_);_(@_)</c:formatCode>
                <c:ptCount val="25"/>
                <c:pt idx="0">
                  <c:v>89.614588795041314</c:v>
                </c:pt>
                <c:pt idx="1">
                  <c:v>0</c:v>
                </c:pt>
                <c:pt idx="2">
                  <c:v>109.57452680564266</c:v>
                </c:pt>
                <c:pt idx="3">
                  <c:v>86.638954611202507</c:v>
                </c:pt>
                <c:pt idx="4">
                  <c:v>89.565501721641624</c:v>
                </c:pt>
                <c:pt idx="5">
                  <c:v>84.89886638056818</c:v>
                </c:pt>
                <c:pt idx="6">
                  <c:v>95.654363000167223</c:v>
                </c:pt>
                <c:pt idx="7">
                  <c:v>98.62438830638213</c:v>
                </c:pt>
                <c:pt idx="8">
                  <c:v>0</c:v>
                </c:pt>
                <c:pt idx="9">
                  <c:v>104.5738778715214</c:v>
                </c:pt>
                <c:pt idx="10">
                  <c:v>164.27089250290521</c:v>
                </c:pt>
                <c:pt idx="11">
                  <c:v>0</c:v>
                </c:pt>
                <c:pt idx="12">
                  <c:v>0</c:v>
                </c:pt>
                <c:pt idx="13">
                  <c:v>108.57073476923077</c:v>
                </c:pt>
                <c:pt idx="14">
                  <c:v>102.07491336476778</c:v>
                </c:pt>
                <c:pt idx="15">
                  <c:v>0</c:v>
                </c:pt>
                <c:pt idx="16">
                  <c:v>0</c:v>
                </c:pt>
                <c:pt idx="17">
                  <c:v>0</c:v>
                </c:pt>
                <c:pt idx="18">
                  <c:v>97.836336091197836</c:v>
                </c:pt>
                <c:pt idx="19">
                  <c:v>0</c:v>
                </c:pt>
                <c:pt idx="20">
                  <c:v>0</c:v>
                </c:pt>
                <c:pt idx="21">
                  <c:v>0</c:v>
                </c:pt>
                <c:pt idx="22">
                  <c:v>0</c:v>
                </c:pt>
                <c:pt idx="23">
                  <c:v>0</c:v>
                </c:pt>
                <c:pt idx="24">
                  <c:v>0</c:v>
                </c:pt>
              </c:numCache>
            </c:numRef>
          </c:val>
        </c:ser>
        <c:ser>
          <c:idx val="1"/>
          <c:order val="1"/>
          <c:tx>
            <c:strRef>
              <c:f>'SAMT Urgences méd-chir'!$A$50</c:f>
              <c:strCache>
                <c:ptCount val="1"/>
                <c:pt idx="0">
                  <c:v>2eme morceau</c:v>
                </c:pt>
              </c:strCache>
            </c:strRef>
          </c:tx>
          <c:spPr>
            <a:solidFill>
              <a:srgbClr val="968FAB"/>
            </a:solidFill>
            <a:ln>
              <a:solidFill>
                <a:schemeClr val="tx1"/>
              </a:solidFill>
            </a:ln>
          </c:spPr>
          <c:invertIfNegative val="0"/>
          <c:cat>
            <c:strRef>
              <c:f>('SAMT Urgences méd-chir'!$B$48:$S$48,'SAMT Urgences méd-chir'!$M$40:$S$40)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Urgences méd-chir'!$B$50:$S$50,'SAMT Urgences méd-chir'!$M$42:$S$42)</c:f>
              <c:numCache>
                <c:formatCode>_(* #,##0.00_);_(* \(#,##0.00\);_(* "-"??_);_(@_)</c:formatCode>
                <c:ptCount val="25"/>
                <c:pt idx="0">
                  <c:v>16.65591775118439</c:v>
                </c:pt>
                <c:pt idx="1">
                  <c:v>0</c:v>
                </c:pt>
                <c:pt idx="2">
                  <c:v>12.820021025419223</c:v>
                </c:pt>
                <c:pt idx="3">
                  <c:v>12.409848161451265</c:v>
                </c:pt>
                <c:pt idx="4">
                  <c:v>11.490617827568784</c:v>
                </c:pt>
                <c:pt idx="5">
                  <c:v>16.349764209557009</c:v>
                </c:pt>
                <c:pt idx="6">
                  <c:v>14.717328784840632</c:v>
                </c:pt>
                <c:pt idx="7">
                  <c:v>12.734768685340001</c:v>
                </c:pt>
                <c:pt idx="8">
                  <c:v>0</c:v>
                </c:pt>
                <c:pt idx="9">
                  <c:v>21.466664478975048</c:v>
                </c:pt>
                <c:pt idx="10">
                  <c:v>0</c:v>
                </c:pt>
                <c:pt idx="11">
                  <c:v>0</c:v>
                </c:pt>
                <c:pt idx="12">
                  <c:v>0</c:v>
                </c:pt>
                <c:pt idx="13">
                  <c:v>0</c:v>
                </c:pt>
                <c:pt idx="14">
                  <c:v>11.26939449252697</c:v>
                </c:pt>
                <c:pt idx="15">
                  <c:v>0</c:v>
                </c:pt>
                <c:pt idx="16">
                  <c:v>0</c:v>
                </c:pt>
                <c:pt idx="17">
                  <c:v>0</c:v>
                </c:pt>
                <c:pt idx="18">
                  <c:v>12.747971672908548</c:v>
                </c:pt>
                <c:pt idx="19">
                  <c:v>0</c:v>
                </c:pt>
                <c:pt idx="20">
                  <c:v>0</c:v>
                </c:pt>
                <c:pt idx="21">
                  <c:v>0</c:v>
                </c:pt>
                <c:pt idx="22">
                  <c:v>0</c:v>
                </c:pt>
                <c:pt idx="23">
                  <c:v>0</c:v>
                </c:pt>
                <c:pt idx="24">
                  <c:v>0</c:v>
                </c:pt>
              </c:numCache>
            </c:numRef>
          </c:val>
        </c:ser>
        <c:ser>
          <c:idx val="2"/>
          <c:order val="2"/>
          <c:tx>
            <c:strRef>
              <c:f>'SAMT Urgences méd-chir'!$A$51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Urgences méd-chir'!$B$53:$S$53,'SAMT Urgences méd-chir'!$M$45:$S$45)</c:f>
                <c:numCache>
                  <c:formatCode>General</c:formatCode>
                  <c:ptCount val="25"/>
                  <c:pt idx="0">
                    <c:v>38.60251202589302</c:v>
                  </c:pt>
                  <c:pt idx="1">
                    <c:v>0</c:v>
                  </c:pt>
                  <c:pt idx="2">
                    <c:v>9.6211115443746564</c:v>
                  </c:pt>
                  <c:pt idx="3">
                    <c:v>22.453661029220726</c:v>
                  </c:pt>
                  <c:pt idx="4">
                    <c:v>203.16286967630856</c:v>
                  </c:pt>
                  <c:pt idx="5">
                    <c:v>41.635346801594281</c:v>
                  </c:pt>
                  <c:pt idx="6">
                    <c:v>18.963752600495695</c:v>
                  </c:pt>
                  <c:pt idx="7">
                    <c:v>27.420242948393025</c:v>
                  </c:pt>
                  <c:pt idx="8">
                    <c:v>0</c:v>
                  </c:pt>
                  <c:pt idx="9">
                    <c:v>59.387069433724776</c:v>
                  </c:pt>
                  <c:pt idx="10">
                    <c:v>0</c:v>
                  </c:pt>
                  <c:pt idx="11">
                    <c:v>0</c:v>
                  </c:pt>
                  <c:pt idx="12">
                    <c:v>0</c:v>
                  </c:pt>
                  <c:pt idx="13">
                    <c:v>0</c:v>
                  </c:pt>
                  <c:pt idx="14">
                    <c:v>33.987392860249599</c:v>
                  </c:pt>
                  <c:pt idx="15">
                    <c:v>0</c:v>
                  </c:pt>
                  <c:pt idx="16">
                    <c:v>0</c:v>
                  </c:pt>
                  <c:pt idx="17">
                    <c:v>0</c:v>
                  </c:pt>
                  <c:pt idx="18">
                    <c:v>46.390481303804307</c:v>
                  </c:pt>
                  <c:pt idx="19">
                    <c:v>0</c:v>
                  </c:pt>
                  <c:pt idx="20">
                    <c:v>0</c:v>
                  </c:pt>
                  <c:pt idx="21">
                    <c:v>0</c:v>
                  </c:pt>
                  <c:pt idx="22">
                    <c:v>0</c:v>
                  </c:pt>
                  <c:pt idx="23">
                    <c:v>0</c:v>
                  </c:pt>
                  <c:pt idx="24">
                    <c:v>0</c:v>
                  </c:pt>
                </c:numCache>
              </c:numRef>
            </c:plus>
            <c:minus>
              <c:numLit>
                <c:formatCode>General</c:formatCode>
                <c:ptCount val="1"/>
                <c:pt idx="0">
                  <c:v>0</c:v>
                </c:pt>
              </c:numLit>
            </c:minus>
          </c:errBars>
          <c:cat>
            <c:strRef>
              <c:f>('SAMT Urgences méd-chir'!$B$48:$S$48,'SAMT Urgences méd-chir'!$M$40:$S$40)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Urgences méd-chir'!$B$51:$S$51,'SAMT Urgences méd-chir'!$M$43:$S$43)</c:f>
              <c:numCache>
                <c:formatCode>_(* #,##0.00_);_(* \(#,##0.00\);_(* "-"??_);_(@_)</c:formatCode>
                <c:ptCount val="25"/>
                <c:pt idx="0">
                  <c:v>18.567371062097777</c:v>
                </c:pt>
                <c:pt idx="1">
                  <c:v>0</c:v>
                </c:pt>
                <c:pt idx="2">
                  <c:v>12.075428099150344</c:v>
                </c:pt>
                <c:pt idx="3">
                  <c:v>14.627468831139325</c:v>
                </c:pt>
                <c:pt idx="4">
                  <c:v>22.807328004334224</c:v>
                </c:pt>
                <c:pt idx="5">
                  <c:v>18.683965597100496</c:v>
                </c:pt>
                <c:pt idx="6">
                  <c:v>17.242413968613434</c:v>
                </c:pt>
                <c:pt idx="7">
                  <c:v>15.885939125858556</c:v>
                </c:pt>
                <c:pt idx="8">
                  <c:v>0</c:v>
                </c:pt>
                <c:pt idx="9">
                  <c:v>27.463348985201719</c:v>
                </c:pt>
                <c:pt idx="10">
                  <c:v>0</c:v>
                </c:pt>
                <c:pt idx="11">
                  <c:v>0</c:v>
                </c:pt>
                <c:pt idx="12">
                  <c:v>0</c:v>
                </c:pt>
                <c:pt idx="13">
                  <c:v>0</c:v>
                </c:pt>
                <c:pt idx="14">
                  <c:v>22.336088693042996</c:v>
                </c:pt>
                <c:pt idx="15">
                  <c:v>0</c:v>
                </c:pt>
                <c:pt idx="16">
                  <c:v>0</c:v>
                </c:pt>
                <c:pt idx="17">
                  <c:v>0</c:v>
                </c:pt>
                <c:pt idx="18">
                  <c:v>77.317468839673936</c:v>
                </c:pt>
                <c:pt idx="19">
                  <c:v>0</c:v>
                </c:pt>
                <c:pt idx="20">
                  <c:v>0</c:v>
                </c:pt>
                <c:pt idx="21">
                  <c:v>0</c:v>
                </c:pt>
                <c:pt idx="22">
                  <c:v>0</c:v>
                </c:pt>
                <c:pt idx="23">
                  <c:v>0</c:v>
                </c:pt>
                <c:pt idx="24">
                  <c:v>0</c:v>
                </c:pt>
              </c:numCache>
            </c:numRef>
          </c:val>
        </c:ser>
        <c:dLbls>
          <c:showLegendKey val="0"/>
          <c:showVal val="0"/>
          <c:showCatName val="0"/>
          <c:showSerName val="0"/>
          <c:showPercent val="0"/>
          <c:showBubbleSize val="0"/>
        </c:dLbls>
        <c:gapWidth val="150"/>
        <c:overlap val="100"/>
        <c:axId val="58655104"/>
        <c:axId val="58657024"/>
      </c:barChart>
      <c:lineChart>
        <c:grouping val="standard"/>
        <c:varyColors val="0"/>
        <c:ser>
          <c:idx val="5"/>
          <c:order val="3"/>
          <c:tx>
            <c:strRef>
              <c:f>'SAMT Urgences méd-chir'!$A$54</c:f>
              <c:strCache>
                <c:ptCount val="1"/>
                <c:pt idx="0">
                  <c:v>Moyenne</c:v>
                </c:pt>
              </c:strCache>
            </c:strRef>
          </c:tx>
          <c:spPr>
            <a:ln>
              <a:noFill/>
            </a:ln>
          </c:spPr>
          <c:marker>
            <c:symbol val="plus"/>
            <c:size val="6"/>
            <c:spPr>
              <a:ln>
                <a:solidFill>
                  <a:schemeClr val="tx1"/>
                </a:solidFill>
              </a:ln>
            </c:spPr>
          </c:marker>
          <c:cat>
            <c:strRef>
              <c:f>('SAMT Urgences méd-chir'!$B$48:$S$48,'SAMT Urgences méd-chir'!$M$40:$S$40)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Urgences méd-chir'!$B$54:$S$54,'SAMT Urgences méd-chir'!$M$46:$S$46)</c:f>
              <c:numCache>
                <c:formatCode>_(* #,##0.00_);_(* \(#,##0.00\);_(* "-"??_);_(@_)</c:formatCode>
                <c:ptCount val="25"/>
                <c:pt idx="0">
                  <c:v>126.01799662667052</c:v>
                </c:pt>
                <c:pt idx="1">
                  <c:v>0</c:v>
                </c:pt>
                <c:pt idx="2">
                  <c:v>123.4267664644815</c:v>
                </c:pt>
                <c:pt idx="3">
                  <c:v>119.90910129144108</c:v>
                </c:pt>
                <c:pt idx="4">
                  <c:v>131.90110753677968</c:v>
                </c:pt>
                <c:pt idx="5">
                  <c:v>128.34026703963272</c:v>
                </c:pt>
                <c:pt idx="6">
                  <c:v>114.75774413277372</c:v>
                </c:pt>
                <c:pt idx="7">
                  <c:v>115.22482214701914</c:v>
                </c:pt>
                <c:pt idx="8">
                  <c:v>0</c:v>
                </c:pt>
                <c:pt idx="9">
                  <c:v>149.06257957237617</c:v>
                </c:pt>
                <c:pt idx="10">
                  <c:v>164.27089250290521</c:v>
                </c:pt>
                <c:pt idx="11">
                  <c:v>0</c:v>
                </c:pt>
                <c:pt idx="12">
                  <c:v>0</c:v>
                </c:pt>
                <c:pt idx="13">
                  <c:v>108.57073476923077</c:v>
                </c:pt>
                <c:pt idx="14">
                  <c:v>131.00577704403642</c:v>
                </c:pt>
                <c:pt idx="15">
                  <c:v>0</c:v>
                </c:pt>
                <c:pt idx="16">
                  <c:v>0</c:v>
                </c:pt>
                <c:pt idx="17">
                  <c:v>0</c:v>
                </c:pt>
                <c:pt idx="18">
                  <c:v>153.63063920861663</c:v>
                </c:pt>
                <c:pt idx="19">
                  <c:v>0</c:v>
                </c:pt>
                <c:pt idx="20">
                  <c:v>0</c:v>
                </c:pt>
                <c:pt idx="21">
                  <c:v>0</c:v>
                </c:pt>
                <c:pt idx="22">
                  <c:v>0</c:v>
                </c:pt>
                <c:pt idx="23">
                  <c:v>0</c:v>
                </c:pt>
                <c:pt idx="24">
                  <c:v>0</c:v>
                </c:pt>
              </c:numCache>
            </c:numRef>
          </c:val>
          <c:smooth val="0"/>
        </c:ser>
        <c:dLbls>
          <c:showLegendKey val="0"/>
          <c:showVal val="0"/>
          <c:showCatName val="0"/>
          <c:showSerName val="0"/>
          <c:showPercent val="0"/>
          <c:showBubbleSize val="0"/>
        </c:dLbls>
        <c:marker val="1"/>
        <c:smooth val="0"/>
        <c:axId val="58655104"/>
        <c:axId val="58657024"/>
      </c:lineChart>
      <c:catAx>
        <c:axId val="5865510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58657024"/>
        <c:crosses val="autoZero"/>
        <c:auto val="1"/>
        <c:lblAlgn val="ctr"/>
        <c:lblOffset val="100"/>
        <c:noMultiLvlLbl val="0"/>
      </c:catAx>
      <c:valAx>
        <c:axId val="58657024"/>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58655104"/>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Urgences méd-chir'!$C$59:$G$59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Urgences méd-chir'!$C$60:$G$60</c:f>
              <c:numCache>
                <c:formatCode>#,##0.00\ "€"</c:formatCode>
                <c:ptCount val="5"/>
                <c:pt idx="0">
                  <c:v>40.198544435103564</c:v>
                </c:pt>
                <c:pt idx="1">
                  <c:v>56.956260499014121</c:v>
                </c:pt>
                <c:pt idx="2">
                  <c:v>9.9435397692486607</c:v>
                </c:pt>
                <c:pt idx="3">
                  <c:v>0.86651009332735862</c:v>
                </c:pt>
                <c:pt idx="4">
                  <c:v>1.1086317509001007</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525510282088525"/>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Labo danalyse méd-bio'!$A$44:$K$44</c:f>
                <c:numCache>
                  <c:formatCode>General</c:formatCode>
                  <c:ptCount val="11"/>
                  <c:pt idx="0">
                    <c:v>3.8737190448348668E-2</c:v>
                  </c:pt>
                  <c:pt idx="1">
                    <c:v>0</c:v>
                  </c:pt>
                  <c:pt idx="2">
                    <c:v>1.9445384177620068E-2</c:v>
                  </c:pt>
                  <c:pt idx="3">
                    <c:v>2.8993341165822362E-2</c:v>
                  </c:pt>
                  <c:pt idx="4">
                    <c:v>2.1937477420990309E-2</c:v>
                  </c:pt>
                  <c:pt idx="5">
                    <c:v>2.3979573087972661E-2</c:v>
                  </c:pt>
                  <c:pt idx="6">
                    <c:v>3.9477264860730082E-2</c:v>
                  </c:pt>
                  <c:pt idx="7">
                    <c:v>6.0096775024788551E-2</c:v>
                  </c:pt>
                  <c:pt idx="8">
                    <c:v>6.7544391036505724E-2</c:v>
                  </c:pt>
                  <c:pt idx="9">
                    <c:v>4.8303815896824837E-2</c:v>
                  </c:pt>
                  <c:pt idx="10">
                    <c:v>4.1398097084114377E-2</c:v>
                  </c:pt>
                </c:numCache>
              </c:numRef>
            </c:minus>
          </c:errBars>
          <c:cat>
            <c:strRef>
              <c:f>'SAMT Labo danalyse méd-bio'!$A$40:$K$40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danalyse méd-bio'!$A$41:$K$41</c:f>
              <c:numCache>
                <c:formatCode>_(* #,##0.00_);_(* \(#,##0.00\);_(* "-"??_);_(@_)</c:formatCode>
                <c:ptCount val="11"/>
                <c:pt idx="0">
                  <c:v>0.23908209444020084</c:v>
                </c:pt>
                <c:pt idx="1">
                  <c:v>0</c:v>
                </c:pt>
                <c:pt idx="2">
                  <c:v>0.17908263507896019</c:v>
                </c:pt>
                <c:pt idx="3">
                  <c:v>0.22541618692707047</c:v>
                </c:pt>
                <c:pt idx="4">
                  <c:v>0.20050004248615577</c:v>
                </c:pt>
                <c:pt idx="5">
                  <c:v>0.2385894603102901</c:v>
                </c:pt>
                <c:pt idx="6">
                  <c:v>0.28347882143493014</c:v>
                </c:pt>
                <c:pt idx="7">
                  <c:v>0.33392655247250613</c:v>
                </c:pt>
                <c:pt idx="8">
                  <c:v>0.28400171189793355</c:v>
                </c:pt>
                <c:pt idx="9">
                  <c:v>0.27346868881276609</c:v>
                </c:pt>
                <c:pt idx="10">
                  <c:v>0.2309130959777386</c:v>
                </c:pt>
              </c:numCache>
            </c:numRef>
          </c:val>
        </c:ser>
        <c:ser>
          <c:idx val="1"/>
          <c:order val="1"/>
          <c:spPr>
            <a:solidFill>
              <a:srgbClr val="968FAB"/>
            </a:solidFill>
            <a:ln>
              <a:solidFill>
                <a:schemeClr val="tx1"/>
              </a:solidFill>
            </a:ln>
          </c:spPr>
          <c:invertIfNegative val="0"/>
          <c:cat>
            <c:strRef>
              <c:f>'SAMT Labo danalyse méd-bio'!$A$40:$K$40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danalyse méd-bio'!$A$42:$K$42</c:f>
              <c:numCache>
                <c:formatCode>_(* #,##0.00_);_(* \(#,##0.00\);_(* "-"??_);_(@_)</c:formatCode>
                <c:ptCount val="11"/>
                <c:pt idx="0">
                  <c:v>6.8853115866527814E-2</c:v>
                </c:pt>
                <c:pt idx="1">
                  <c:v>0</c:v>
                </c:pt>
                <c:pt idx="2">
                  <c:v>1.6379019929771865E-2</c:v>
                </c:pt>
                <c:pt idx="3">
                  <c:v>5.2255668742727551E-2</c:v>
                </c:pt>
                <c:pt idx="4">
                  <c:v>2.4113439359841227E-2</c:v>
                </c:pt>
                <c:pt idx="5">
                  <c:v>4.5989225935675837E-2</c:v>
                </c:pt>
                <c:pt idx="6">
                  <c:v>6.0539874955411022E-2</c:v>
                </c:pt>
                <c:pt idx="7">
                  <c:v>5.2456153436337916E-2</c:v>
                </c:pt>
                <c:pt idx="8">
                  <c:v>0.10786339511022136</c:v>
                </c:pt>
                <c:pt idx="9">
                  <c:v>5.8746388452678822E-2</c:v>
                </c:pt>
                <c:pt idx="10">
                  <c:v>3.966977841908445E-2</c:v>
                </c:pt>
              </c:numCache>
            </c:numRef>
          </c:val>
        </c:ser>
        <c:ser>
          <c:idx val="2"/>
          <c:order val="2"/>
          <c:spPr>
            <a:solidFill>
              <a:srgbClr val="968FAB"/>
            </a:solidFill>
            <a:ln>
              <a:solidFill>
                <a:schemeClr val="tx1"/>
              </a:solidFill>
            </a:ln>
          </c:spPr>
          <c:invertIfNegative val="0"/>
          <c:errBars>
            <c:errBarType val="plus"/>
            <c:errValType val="cust"/>
            <c:noEndCap val="0"/>
            <c:plus>
              <c:numRef>
                <c:f>'SAMT Labo danalyse méd-bio'!$A$45:$K$45</c:f>
                <c:numCache>
                  <c:formatCode>General</c:formatCode>
                  <c:ptCount val="11"/>
                  <c:pt idx="0">
                    <c:v>0.13340422631743315</c:v>
                  </c:pt>
                  <c:pt idx="1">
                    <c:v>0</c:v>
                  </c:pt>
                  <c:pt idx="2">
                    <c:v>2.6959722642331096E-2</c:v>
                  </c:pt>
                  <c:pt idx="3">
                    <c:v>9.3413529510857352E-2</c:v>
                  </c:pt>
                  <c:pt idx="4">
                    <c:v>3.6154104175475155E-2</c:v>
                  </c:pt>
                  <c:pt idx="5">
                    <c:v>6.0467463849498471E-2</c:v>
                  </c:pt>
                  <c:pt idx="6">
                    <c:v>0.15197965102587752</c:v>
                  </c:pt>
                  <c:pt idx="7">
                    <c:v>0.16781553166492591</c:v>
                  </c:pt>
                  <c:pt idx="8">
                    <c:v>0.23403187927954328</c:v>
                  </c:pt>
                  <c:pt idx="9">
                    <c:v>0.12462055188657228</c:v>
                  </c:pt>
                  <c:pt idx="10">
                    <c:v>5.8906142925783334E-2</c:v>
                  </c:pt>
                </c:numCache>
              </c:numRef>
            </c:plus>
            <c:minus>
              <c:numLit>
                <c:formatCode>General</c:formatCode>
                <c:ptCount val="1"/>
                <c:pt idx="0">
                  <c:v>1</c:v>
                </c:pt>
              </c:numLit>
            </c:minus>
          </c:errBars>
          <c:cat>
            <c:strRef>
              <c:f>'SAMT Labo danalyse méd-bio'!$A$40:$K$40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danalyse méd-bio'!$A$43:$K$43</c:f>
              <c:numCache>
                <c:formatCode>_(* #,##0.00_);_(* \(#,##0.00\);_(* "-"??_);_(@_)</c:formatCode>
                <c:ptCount val="11"/>
                <c:pt idx="0">
                  <c:v>8.5670499315809001E-2</c:v>
                </c:pt>
                <c:pt idx="1">
                  <c:v>0</c:v>
                </c:pt>
                <c:pt idx="2">
                  <c:v>3.7630883505802487E-2</c:v>
                </c:pt>
                <c:pt idx="3">
                  <c:v>6.9426010201515675E-2</c:v>
                </c:pt>
                <c:pt idx="4">
                  <c:v>3.7952148410293596E-2</c:v>
                </c:pt>
                <c:pt idx="5">
                  <c:v>5.9788836720935212E-2</c:v>
                </c:pt>
                <c:pt idx="6">
                  <c:v>6.256221456415928E-2</c:v>
                </c:pt>
                <c:pt idx="7">
                  <c:v>8.9691280226108283E-2</c:v>
                </c:pt>
                <c:pt idx="8">
                  <c:v>0.12264301164714919</c:v>
                </c:pt>
                <c:pt idx="9">
                  <c:v>9.0934410340519245E-2</c:v>
                </c:pt>
                <c:pt idx="10">
                  <c:v>8.805018897977368E-2</c:v>
                </c:pt>
              </c:numCache>
            </c:numRef>
          </c:val>
        </c:ser>
        <c:dLbls>
          <c:showLegendKey val="0"/>
          <c:showVal val="0"/>
          <c:showCatName val="0"/>
          <c:showSerName val="0"/>
          <c:showPercent val="0"/>
          <c:showBubbleSize val="0"/>
        </c:dLbls>
        <c:gapWidth val="150"/>
        <c:overlap val="100"/>
        <c:axId val="58772096"/>
        <c:axId val="58774272"/>
      </c:barChart>
      <c:lineChart>
        <c:grouping val="standard"/>
        <c:varyColors val="0"/>
        <c:ser>
          <c:idx val="5"/>
          <c:order val="3"/>
          <c:spPr>
            <a:ln w="28575">
              <a:noFill/>
            </a:ln>
          </c:spPr>
          <c:marker>
            <c:symbol val="plus"/>
            <c:size val="6"/>
            <c:spPr>
              <a:ln>
                <a:solidFill>
                  <a:schemeClr val="tx1"/>
                </a:solidFill>
              </a:ln>
            </c:spPr>
          </c:marker>
          <c:cat>
            <c:strRef>
              <c:f>'SAMT Labo danalyse méd-bio'!$A$40:$K$40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danalyse méd-bio'!$A$46:$K$46</c:f>
              <c:numCache>
                <c:formatCode>_(* #,##0.00_);_(* \(#,##0.00\);_(* "-"??_);_(@_)</c:formatCode>
                <c:ptCount val="11"/>
                <c:pt idx="0">
                  <c:v>0.35623759660613197</c:v>
                </c:pt>
                <c:pt idx="1">
                  <c:v>0</c:v>
                </c:pt>
                <c:pt idx="2">
                  <c:v>0.21374658593177071</c:v>
                </c:pt>
                <c:pt idx="3">
                  <c:v>0.31219453162915567</c:v>
                </c:pt>
                <c:pt idx="4">
                  <c:v>0.23748994685090544</c:v>
                </c:pt>
                <c:pt idx="5">
                  <c:v>0.31289877404058597</c:v>
                </c:pt>
                <c:pt idx="6">
                  <c:v>0.38788055932581234</c:v>
                </c:pt>
                <c:pt idx="7">
                  <c:v>0.43811985044589397</c:v>
                </c:pt>
                <c:pt idx="8">
                  <c:v>0.46313662887073137</c:v>
                </c:pt>
                <c:pt idx="9">
                  <c:v>0.39132597433766764</c:v>
                </c:pt>
                <c:pt idx="10">
                  <c:v>0.29478986340805086</c:v>
                </c:pt>
              </c:numCache>
            </c:numRef>
          </c:val>
          <c:smooth val="0"/>
        </c:ser>
        <c:dLbls>
          <c:showLegendKey val="0"/>
          <c:showVal val="0"/>
          <c:showCatName val="0"/>
          <c:showSerName val="0"/>
          <c:showPercent val="0"/>
          <c:showBubbleSize val="0"/>
        </c:dLbls>
        <c:marker val="1"/>
        <c:smooth val="0"/>
        <c:axId val="58772096"/>
        <c:axId val="58774272"/>
      </c:lineChart>
      <c:catAx>
        <c:axId val="5877209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58774272"/>
        <c:crosses val="autoZero"/>
        <c:auto val="1"/>
        <c:lblAlgn val="ctr"/>
        <c:lblOffset val="100"/>
        <c:noMultiLvlLbl val="0"/>
      </c:catAx>
      <c:valAx>
        <c:axId val="58774272"/>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58772096"/>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261301727096306"/>
          <c:y val="2.6209673296703522E-2"/>
        </c:manualLayout>
      </c:layout>
      <c:overlay val="0"/>
    </c:title>
    <c:autoTitleDeleted val="0"/>
    <c:plotArea>
      <c:layout/>
      <c:barChart>
        <c:barDir val="col"/>
        <c:grouping val="stacked"/>
        <c:varyColors val="0"/>
        <c:ser>
          <c:idx val="0"/>
          <c:order val="0"/>
          <c:tx>
            <c:strRef>
              <c:f>'SAMT Labo danalyse méd-bio'!$A$49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Labo danalyse méd-bio'!$B$52:$S$52,'SAMT Labo danalyse méd-bio'!$M$44:$S$44)</c:f>
                <c:numCache>
                  <c:formatCode>General</c:formatCode>
                  <c:ptCount val="25"/>
                  <c:pt idx="0">
                    <c:v>3.8737190448348668E-2</c:v>
                  </c:pt>
                  <c:pt idx="1">
                    <c:v>0</c:v>
                  </c:pt>
                  <c:pt idx="2">
                    <c:v>1.9445384177620068E-2</c:v>
                  </c:pt>
                  <c:pt idx="3">
                    <c:v>1.983115526608234E-2</c:v>
                  </c:pt>
                  <c:pt idx="4">
                    <c:v>2.4946036169661207E-2</c:v>
                  </c:pt>
                  <c:pt idx="5">
                    <c:v>2.5701673257105651E-2</c:v>
                  </c:pt>
                  <c:pt idx="6">
                    <c:v>2.1388496011708308E-2</c:v>
                  </c:pt>
                  <c:pt idx="7">
                    <c:v>5.051300834101069E-2</c:v>
                  </c:pt>
                  <c:pt idx="8">
                    <c:v>2.4070272071504306E-2</c:v>
                  </c:pt>
                  <c:pt idx="9">
                    <c:v>2.5813260365560198E-2</c:v>
                  </c:pt>
                  <c:pt idx="10">
                    <c:v>6.0096775024788551E-2</c:v>
                  </c:pt>
                  <c:pt idx="11">
                    <c:v>6.4880188569913705E-2</c:v>
                  </c:pt>
                  <c:pt idx="12">
                    <c:v>7.3033323291487373E-2</c:v>
                  </c:pt>
                  <c:pt idx="13">
                    <c:v>7.1385000369933393E-2</c:v>
                  </c:pt>
                  <c:pt idx="14">
                    <c:v>2.9063574612272824E-2</c:v>
                  </c:pt>
                  <c:pt idx="15">
                    <c:v>0</c:v>
                  </c:pt>
                  <c:pt idx="16">
                    <c:v>3.1095722178952234E-2</c:v>
                  </c:pt>
                  <c:pt idx="17">
                    <c:v>2.3532117744559461E-2</c:v>
                  </c:pt>
                  <c:pt idx="18">
                    <c:v>4.747517268269924E-2</c:v>
                  </c:pt>
                  <c:pt idx="19">
                    <c:v>6.7010237990730526E-2</c:v>
                  </c:pt>
                  <c:pt idx="20">
                    <c:v>0</c:v>
                  </c:pt>
                  <c:pt idx="21">
                    <c:v>6.2859412009862725E-2</c:v>
                  </c:pt>
                  <c:pt idx="22">
                    <c:v>4.3317461111147981E-2</c:v>
                  </c:pt>
                  <c:pt idx="23">
                    <c:v>5.3226513921124652E-3</c:v>
                  </c:pt>
                  <c:pt idx="24">
                    <c:v>4.1398097084114377E-2</c:v>
                  </c:pt>
                </c:numCache>
              </c:numRef>
            </c:minus>
          </c:errBars>
          <c:cat>
            <c:strRef>
              <c:f>('SAMT Labo danalyse méd-bio'!$B$48:$S$48,'SAMT Labo danalyse méd-bio'!$M$40:$S$40)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Labo danalyse méd-bio'!$B$49:$S$49,'SAMT Labo danalyse méd-bio'!$M$41:$S$41)</c:f>
              <c:numCache>
                <c:formatCode>_(* #,##0.00_);_(* \(#,##0.00\);_(* "-"??_);_(@_)</c:formatCode>
                <c:ptCount val="25"/>
                <c:pt idx="0">
                  <c:v>0.23908209444020084</c:v>
                </c:pt>
                <c:pt idx="1">
                  <c:v>0</c:v>
                </c:pt>
                <c:pt idx="2">
                  <c:v>0.17908263507896019</c:v>
                </c:pt>
                <c:pt idx="3">
                  <c:v>0.19504493776453147</c:v>
                </c:pt>
                <c:pt idx="4">
                  <c:v>0.22335697436207341</c:v>
                </c:pt>
                <c:pt idx="5">
                  <c:v>0.23876447029702411</c:v>
                </c:pt>
                <c:pt idx="6">
                  <c:v>0.23857326239514445</c:v>
                </c:pt>
                <c:pt idx="7">
                  <c:v>0.27948095541794327</c:v>
                </c:pt>
                <c:pt idx="8">
                  <c:v>0.27031047820229226</c:v>
                </c:pt>
                <c:pt idx="9">
                  <c:v>0.29018917924897764</c:v>
                </c:pt>
                <c:pt idx="10">
                  <c:v>0.33392655247250613</c:v>
                </c:pt>
                <c:pt idx="11">
                  <c:v>0.2964082800777178</c:v>
                </c:pt>
                <c:pt idx="12">
                  <c:v>0.26449154799838265</c:v>
                </c:pt>
                <c:pt idx="13">
                  <c:v>0.31109219682434708</c:v>
                </c:pt>
                <c:pt idx="14">
                  <c:v>0.22392465258598007</c:v>
                </c:pt>
                <c:pt idx="15">
                  <c:v>0</c:v>
                </c:pt>
                <c:pt idx="16">
                  <c:v>0.33024674603512943</c:v>
                </c:pt>
                <c:pt idx="17">
                  <c:v>0.24600532669327241</c:v>
                </c:pt>
                <c:pt idx="18">
                  <c:v>0.25927333252457652</c:v>
                </c:pt>
                <c:pt idx="19">
                  <c:v>0.29608433665382677</c:v>
                </c:pt>
                <c:pt idx="20">
                  <c:v>0</c:v>
                </c:pt>
                <c:pt idx="21">
                  <c:v>0.39475344330407913</c:v>
                </c:pt>
                <c:pt idx="22">
                  <c:v>0.2932123031003479</c:v>
                </c:pt>
                <c:pt idx="23">
                  <c:v>0.3178059325240461</c:v>
                </c:pt>
                <c:pt idx="24">
                  <c:v>0.2309130959777386</c:v>
                </c:pt>
              </c:numCache>
            </c:numRef>
          </c:val>
        </c:ser>
        <c:ser>
          <c:idx val="1"/>
          <c:order val="1"/>
          <c:tx>
            <c:strRef>
              <c:f>'SAMT Labo danalyse méd-bio'!$A$50</c:f>
              <c:strCache>
                <c:ptCount val="1"/>
                <c:pt idx="0">
                  <c:v>2eme morceau</c:v>
                </c:pt>
              </c:strCache>
            </c:strRef>
          </c:tx>
          <c:spPr>
            <a:solidFill>
              <a:srgbClr val="968FAB"/>
            </a:solidFill>
            <a:ln>
              <a:solidFill>
                <a:schemeClr val="tx1"/>
              </a:solidFill>
            </a:ln>
          </c:spPr>
          <c:invertIfNegative val="0"/>
          <c:cat>
            <c:strRef>
              <c:f>('SAMT Labo danalyse méd-bio'!$B$48:$S$48,'SAMT Labo danalyse méd-bio'!$M$40:$S$40)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Labo danalyse méd-bio'!$B$50:$S$50,'SAMT Labo danalyse méd-bio'!$M$42:$S$42)</c:f>
              <c:numCache>
                <c:formatCode>_(* #,##0.00_);_(* \(#,##0.00\);_(* "-"??_);_(@_)</c:formatCode>
                <c:ptCount val="25"/>
                <c:pt idx="0">
                  <c:v>6.8853115866527814E-2</c:v>
                </c:pt>
                <c:pt idx="1">
                  <c:v>0</c:v>
                </c:pt>
                <c:pt idx="2">
                  <c:v>1.6379019929771865E-2</c:v>
                </c:pt>
                <c:pt idx="3">
                  <c:v>2.0893720525915843E-2</c:v>
                </c:pt>
                <c:pt idx="4">
                  <c:v>3.2430232419299765E-2</c:v>
                </c:pt>
                <c:pt idx="5">
                  <c:v>4.8121334159018397E-2</c:v>
                </c:pt>
                <c:pt idx="6">
                  <c:v>4.4424234223861131E-2</c:v>
                </c:pt>
                <c:pt idx="7">
                  <c:v>5.89074977277661E-2</c:v>
                </c:pt>
                <c:pt idx="8">
                  <c:v>8.4754912973419805E-2</c:v>
                </c:pt>
                <c:pt idx="9">
                  <c:v>5.3829517141363525E-2</c:v>
                </c:pt>
                <c:pt idx="10">
                  <c:v>5.2456153436337916E-2</c:v>
                </c:pt>
                <c:pt idx="11">
                  <c:v>2.2635705574838905E-2</c:v>
                </c:pt>
                <c:pt idx="12">
                  <c:v>0.11085771537508765</c:v>
                </c:pt>
                <c:pt idx="13">
                  <c:v>9.9969291688708828E-2</c:v>
                </c:pt>
                <c:pt idx="14">
                  <c:v>2.4000981457625997E-2</c:v>
                </c:pt>
                <c:pt idx="15">
                  <c:v>0</c:v>
                </c:pt>
                <c:pt idx="16">
                  <c:v>3.0018423599640076E-2</c:v>
                </c:pt>
                <c:pt idx="17">
                  <c:v>6.1756817561088473E-2</c:v>
                </c:pt>
                <c:pt idx="18">
                  <c:v>6.6245351937755381E-2</c:v>
                </c:pt>
                <c:pt idx="19">
                  <c:v>8.946752854899892E-2</c:v>
                </c:pt>
                <c:pt idx="20">
                  <c:v>0</c:v>
                </c:pt>
                <c:pt idx="21">
                  <c:v>3.4918876695920864E-2</c:v>
                </c:pt>
                <c:pt idx="22">
                  <c:v>6.3848895056382415E-2</c:v>
                </c:pt>
                <c:pt idx="23">
                  <c:v>2.0613464688681971E-2</c:v>
                </c:pt>
                <c:pt idx="24">
                  <c:v>3.966977841908445E-2</c:v>
                </c:pt>
              </c:numCache>
            </c:numRef>
          </c:val>
        </c:ser>
        <c:ser>
          <c:idx val="2"/>
          <c:order val="2"/>
          <c:tx>
            <c:strRef>
              <c:f>'SAMT Labo danalyse méd-bio'!$A$51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Labo danalyse méd-bio'!$B$53:$S$53,'SAMT Labo danalyse méd-bio'!$M$45:$S$45)</c:f>
                <c:numCache>
                  <c:formatCode>General</c:formatCode>
                  <c:ptCount val="25"/>
                  <c:pt idx="0">
                    <c:v>0.13340422631743315</c:v>
                  </c:pt>
                  <c:pt idx="1">
                    <c:v>0</c:v>
                  </c:pt>
                  <c:pt idx="2">
                    <c:v>2.6959722642331096E-2</c:v>
                  </c:pt>
                  <c:pt idx="3">
                    <c:v>2.7590798575952258E-2</c:v>
                  </c:pt>
                  <c:pt idx="4">
                    <c:v>8.8830711571876553E-2</c:v>
                  </c:pt>
                  <c:pt idx="5">
                    <c:v>6.2005244405592574E-2</c:v>
                  </c:pt>
                  <c:pt idx="6">
                    <c:v>4.9415604544030434E-2</c:v>
                  </c:pt>
                  <c:pt idx="7">
                    <c:v>0.14590208058235077</c:v>
                  </c:pt>
                  <c:pt idx="8">
                    <c:v>0.13823630589281877</c:v>
                  </c:pt>
                  <c:pt idx="9">
                    <c:v>0.11446692128340813</c:v>
                  </c:pt>
                  <c:pt idx="10">
                    <c:v>0.16781553166492591</c:v>
                  </c:pt>
                  <c:pt idx="11">
                    <c:v>0.29830133644153678</c:v>
                  </c:pt>
                  <c:pt idx="12">
                    <c:v>0.34823491636175885</c:v>
                  </c:pt>
                  <c:pt idx="13">
                    <c:v>9.6815106657252015E-2</c:v>
                  </c:pt>
                  <c:pt idx="14">
                    <c:v>4.640524355696346E-2</c:v>
                  </c:pt>
                  <c:pt idx="15">
                    <c:v>0</c:v>
                  </c:pt>
                  <c:pt idx="16">
                    <c:v>5.4662421600112809E-2</c:v>
                  </c:pt>
                  <c:pt idx="17">
                    <c:v>0.11479607495088817</c:v>
                  </c:pt>
                  <c:pt idx="18">
                    <c:v>0.22277576326513415</c:v>
                  </c:pt>
                  <c:pt idx="19">
                    <c:v>5.4967708534024995E-2</c:v>
                  </c:pt>
                  <c:pt idx="20">
                    <c:v>0</c:v>
                  </c:pt>
                  <c:pt idx="21">
                    <c:v>5.3769451046128625E-2</c:v>
                  </c:pt>
                  <c:pt idx="22">
                    <c:v>0.2615916308118465</c:v>
                  </c:pt>
                  <c:pt idx="23">
                    <c:v>6.3794006107641354E-2</c:v>
                  </c:pt>
                  <c:pt idx="24">
                    <c:v>5.8906142925783334E-2</c:v>
                  </c:pt>
                </c:numCache>
              </c:numRef>
            </c:plus>
            <c:minus>
              <c:numLit>
                <c:formatCode>General</c:formatCode>
                <c:ptCount val="1"/>
                <c:pt idx="0">
                  <c:v>0</c:v>
                </c:pt>
              </c:numLit>
            </c:minus>
          </c:errBars>
          <c:cat>
            <c:strRef>
              <c:f>('SAMT Labo danalyse méd-bio'!$B$48:$S$48,'SAMT Labo danalyse méd-bio'!$M$40:$S$40)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Labo danalyse méd-bio'!$B$51:$S$51,'SAMT Labo danalyse méd-bio'!$M$43:$S$43)</c:f>
              <c:numCache>
                <c:formatCode>_(* #,##0.00_);_(* \(#,##0.00\);_(* "-"??_);_(@_)</c:formatCode>
                <c:ptCount val="25"/>
                <c:pt idx="0">
                  <c:v>8.5670499315809001E-2</c:v>
                </c:pt>
                <c:pt idx="1">
                  <c:v>0</c:v>
                </c:pt>
                <c:pt idx="2">
                  <c:v>3.7630883505802487E-2</c:v>
                </c:pt>
                <c:pt idx="3">
                  <c:v>3.9242156476553464E-2</c:v>
                </c:pt>
                <c:pt idx="4">
                  <c:v>2.013740486851745E-2</c:v>
                </c:pt>
                <c:pt idx="5">
                  <c:v>5.637468567397852E-2</c:v>
                </c:pt>
                <c:pt idx="6">
                  <c:v>6.546815261663369E-2</c:v>
                </c:pt>
                <c:pt idx="7">
                  <c:v>5.8877111425213513E-2</c:v>
                </c:pt>
                <c:pt idx="8">
                  <c:v>8.6689631070724638E-2</c:v>
                </c:pt>
                <c:pt idx="9">
                  <c:v>4.1233515596497239E-2</c:v>
                </c:pt>
                <c:pt idx="10">
                  <c:v>8.9691280226108283E-2</c:v>
                </c:pt>
                <c:pt idx="11">
                  <c:v>7.4060978336046801E-2</c:v>
                </c:pt>
                <c:pt idx="12">
                  <c:v>0.18655558865931909</c:v>
                </c:pt>
                <c:pt idx="13">
                  <c:v>0.1293981638698678</c:v>
                </c:pt>
                <c:pt idx="14">
                  <c:v>7.8455846899219972E-2</c:v>
                </c:pt>
                <c:pt idx="15">
                  <c:v>0</c:v>
                </c:pt>
                <c:pt idx="16">
                  <c:v>8.4143361756861268E-2</c:v>
                </c:pt>
                <c:pt idx="17">
                  <c:v>5.3974467362169265E-2</c:v>
                </c:pt>
                <c:pt idx="18">
                  <c:v>8.5255701167345821E-2</c:v>
                </c:pt>
                <c:pt idx="19">
                  <c:v>8.2777234406384737E-2</c:v>
                </c:pt>
                <c:pt idx="20">
                  <c:v>0</c:v>
                </c:pt>
                <c:pt idx="21">
                  <c:v>9.6782769756031062E-2</c:v>
                </c:pt>
                <c:pt idx="22">
                  <c:v>7.5023487259500199E-2</c:v>
                </c:pt>
                <c:pt idx="23">
                  <c:v>7.2488778318982872E-2</c:v>
                </c:pt>
                <c:pt idx="24">
                  <c:v>8.805018897977368E-2</c:v>
                </c:pt>
              </c:numCache>
            </c:numRef>
          </c:val>
        </c:ser>
        <c:dLbls>
          <c:showLegendKey val="0"/>
          <c:showVal val="0"/>
          <c:showCatName val="0"/>
          <c:showSerName val="0"/>
          <c:showPercent val="0"/>
          <c:showBubbleSize val="0"/>
        </c:dLbls>
        <c:gapWidth val="150"/>
        <c:overlap val="100"/>
        <c:axId val="58839040"/>
        <c:axId val="58840960"/>
      </c:barChart>
      <c:lineChart>
        <c:grouping val="standard"/>
        <c:varyColors val="0"/>
        <c:ser>
          <c:idx val="5"/>
          <c:order val="3"/>
          <c:tx>
            <c:strRef>
              <c:f>'SAMT Labo danalyse méd-bio'!$A$54</c:f>
              <c:strCache>
                <c:ptCount val="1"/>
                <c:pt idx="0">
                  <c:v>Moyenne</c:v>
                </c:pt>
              </c:strCache>
            </c:strRef>
          </c:tx>
          <c:spPr>
            <a:ln>
              <a:noFill/>
            </a:ln>
          </c:spPr>
          <c:marker>
            <c:symbol val="plus"/>
            <c:size val="6"/>
            <c:spPr>
              <a:ln>
                <a:solidFill>
                  <a:schemeClr val="tx1"/>
                </a:solidFill>
              </a:ln>
            </c:spPr>
          </c:marker>
          <c:cat>
            <c:strRef>
              <c:f>('SAMT Labo danalyse méd-bio'!$B$48:$S$48,'SAMT Labo danalyse méd-bio'!$M$40:$S$40)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Labo danalyse méd-bio'!$B$54:$S$54,'SAMT Labo danalyse méd-bio'!$M$46:$S$46)</c:f>
              <c:numCache>
                <c:formatCode>_(* #,##0.00_);_(* \(#,##0.00\);_(* "-"??_);_(@_)</c:formatCode>
                <c:ptCount val="25"/>
                <c:pt idx="0">
                  <c:v>0.35623759660613197</c:v>
                </c:pt>
                <c:pt idx="1">
                  <c:v>0</c:v>
                </c:pt>
                <c:pt idx="2">
                  <c:v>0.21374658593177071</c:v>
                </c:pt>
                <c:pt idx="3">
                  <c:v>0.22618754605816627</c:v>
                </c:pt>
                <c:pt idx="4">
                  <c:v>0.26590741170122117</c:v>
                </c:pt>
                <c:pt idx="5">
                  <c:v>0.31618845370548881</c:v>
                </c:pt>
                <c:pt idx="6">
                  <c:v>0.30407280420791988</c:v>
                </c:pt>
                <c:pt idx="7">
                  <c:v>0.37031878376781585</c:v>
                </c:pt>
                <c:pt idx="8">
                  <c:v>0.4161915262162868</c:v>
                </c:pt>
                <c:pt idx="9">
                  <c:v>0.38174426491633862</c:v>
                </c:pt>
                <c:pt idx="10">
                  <c:v>0.43811985044589397</c:v>
                </c:pt>
                <c:pt idx="11">
                  <c:v>0.47302494782949023</c:v>
                </c:pt>
                <c:pt idx="12">
                  <c:v>0.47161240404991422</c:v>
                </c:pt>
                <c:pt idx="13">
                  <c:v>0.45291043857307778</c:v>
                </c:pt>
                <c:pt idx="14">
                  <c:v>0.27219919773430834</c:v>
                </c:pt>
                <c:pt idx="15">
                  <c:v>0</c:v>
                </c:pt>
                <c:pt idx="16">
                  <c:v>0.40775854291088531</c:v>
                </c:pt>
                <c:pt idx="17">
                  <c:v>0.34777829231832158</c:v>
                </c:pt>
                <c:pt idx="18">
                  <c:v>0.4029818575571521</c:v>
                </c:pt>
                <c:pt idx="19">
                  <c:v>0.37886157106021151</c:v>
                </c:pt>
                <c:pt idx="20">
                  <c:v>0</c:v>
                </c:pt>
                <c:pt idx="21">
                  <c:v>0.45138789023613268</c:v>
                </c:pt>
                <c:pt idx="22">
                  <c:v>0.4245999745655652</c:v>
                </c:pt>
                <c:pt idx="23">
                  <c:v>0.36900636582559543</c:v>
                </c:pt>
                <c:pt idx="24">
                  <c:v>0.29478986340805086</c:v>
                </c:pt>
              </c:numCache>
            </c:numRef>
          </c:val>
          <c:smooth val="0"/>
        </c:ser>
        <c:dLbls>
          <c:showLegendKey val="0"/>
          <c:showVal val="0"/>
          <c:showCatName val="0"/>
          <c:showSerName val="0"/>
          <c:showPercent val="0"/>
          <c:showBubbleSize val="0"/>
        </c:dLbls>
        <c:marker val="1"/>
        <c:smooth val="0"/>
        <c:axId val="58839040"/>
        <c:axId val="58840960"/>
      </c:lineChart>
      <c:catAx>
        <c:axId val="5883904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58840960"/>
        <c:crosses val="autoZero"/>
        <c:auto val="1"/>
        <c:lblAlgn val="ctr"/>
        <c:lblOffset val="100"/>
        <c:noMultiLvlLbl val="0"/>
      </c:catAx>
      <c:valAx>
        <c:axId val="58840960"/>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58839040"/>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Labo danalyse méd-bio'!$C$59:$G$59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Labo danalyse méd-bio'!$C$60:$G$60</c:f>
              <c:numCache>
                <c:formatCode>#,##0.00\ "€"</c:formatCode>
                <c:ptCount val="5"/>
                <c:pt idx="0">
                  <c:v>3.130569827767965E-2</c:v>
                </c:pt>
                <c:pt idx="1">
                  <c:v>7.7465833218179916E-2</c:v>
                </c:pt>
                <c:pt idx="2">
                  <c:v>9.7368658870823174E-2</c:v>
                </c:pt>
                <c:pt idx="3">
                  <c:v>4.2711469962467769E-3</c:v>
                </c:pt>
                <c:pt idx="4">
                  <c:v>4.9577002426482268E-3</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356080489939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Bloc gyn-obs'!$A$44:$K$44</c:f>
                <c:numCache>
                  <c:formatCode>General</c:formatCode>
                  <c:ptCount val="11"/>
                  <c:pt idx="0">
                    <c:v>1.2897101050712068</c:v>
                  </c:pt>
                  <c:pt idx="1">
                    <c:v>0</c:v>
                  </c:pt>
                  <c:pt idx="2">
                    <c:v>0.54838081065224431</c:v>
                  </c:pt>
                  <c:pt idx="3">
                    <c:v>1.4068168905963048</c:v>
                  </c:pt>
                  <c:pt idx="4">
                    <c:v>1.2782076161365281</c:v>
                  </c:pt>
                  <c:pt idx="5">
                    <c:v>1.1753288822903971</c:v>
                  </c:pt>
                  <c:pt idx="6">
                    <c:v>1.7299536915946763</c:v>
                  </c:pt>
                  <c:pt idx="7">
                    <c:v>0</c:v>
                  </c:pt>
                  <c:pt idx="8">
                    <c:v>0</c:v>
                  </c:pt>
                  <c:pt idx="9">
                    <c:v>0.63200020635740639</c:v>
                  </c:pt>
                  <c:pt idx="10">
                    <c:v>0</c:v>
                  </c:pt>
                </c:numCache>
              </c:numRef>
            </c:minus>
          </c:errBars>
          <c:cat>
            <c:strRef>
              <c:f>'SAMT Bloc gyn-obs'!$A$40:$K$40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 gyn-obs'!$A$41:$K$41</c:f>
              <c:numCache>
                <c:formatCode>_(* #,##0.00_);_(* \(#,##0.00\);_(* "-"??_);_(@_)</c:formatCode>
                <c:ptCount val="11"/>
                <c:pt idx="0">
                  <c:v>3.1750465970206445</c:v>
                </c:pt>
                <c:pt idx="1">
                  <c:v>0</c:v>
                </c:pt>
                <c:pt idx="2">
                  <c:v>3.4167701021293739</c:v>
                </c:pt>
                <c:pt idx="3">
                  <c:v>3.1322331452818042</c:v>
                </c:pt>
                <c:pt idx="4">
                  <c:v>3.416794519630761</c:v>
                </c:pt>
                <c:pt idx="5">
                  <c:v>2.3531020522877912</c:v>
                </c:pt>
                <c:pt idx="6">
                  <c:v>4.4129028855101042</c:v>
                </c:pt>
                <c:pt idx="7">
                  <c:v>0</c:v>
                </c:pt>
                <c:pt idx="8">
                  <c:v>0</c:v>
                </c:pt>
                <c:pt idx="9">
                  <c:v>3.3655819006121135</c:v>
                </c:pt>
                <c:pt idx="10">
                  <c:v>0</c:v>
                </c:pt>
              </c:numCache>
            </c:numRef>
          </c:val>
        </c:ser>
        <c:ser>
          <c:idx val="1"/>
          <c:order val="1"/>
          <c:spPr>
            <a:solidFill>
              <a:srgbClr val="968FAB"/>
            </a:solidFill>
            <a:ln>
              <a:solidFill>
                <a:schemeClr val="tx1"/>
              </a:solidFill>
            </a:ln>
          </c:spPr>
          <c:invertIfNegative val="0"/>
          <c:cat>
            <c:strRef>
              <c:f>'SAMT Bloc gyn-obs'!$A$40:$K$40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 gyn-obs'!$A$42:$K$42</c:f>
              <c:numCache>
                <c:formatCode>_(* #,##0.00_);_(* \(#,##0.00\);_(* "-"??_);_(@_)</c:formatCode>
                <c:ptCount val="11"/>
                <c:pt idx="0">
                  <c:v>1.1526719817590454</c:v>
                </c:pt>
                <c:pt idx="1">
                  <c:v>0</c:v>
                </c:pt>
                <c:pt idx="2">
                  <c:v>0.3467799473412625</c:v>
                </c:pt>
                <c:pt idx="3">
                  <c:v>1.501155442991704</c:v>
                </c:pt>
                <c:pt idx="4">
                  <c:v>1.2147041084333763</c:v>
                </c:pt>
                <c:pt idx="5">
                  <c:v>2.2459481223062121</c:v>
                </c:pt>
                <c:pt idx="6">
                  <c:v>2.0661668587131778</c:v>
                </c:pt>
                <c:pt idx="7">
                  <c:v>0</c:v>
                </c:pt>
                <c:pt idx="8">
                  <c:v>0</c:v>
                </c:pt>
                <c:pt idx="9">
                  <c:v>1.1564385189754596</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Bloc gyn-obs'!$A$45:$K$45</c:f>
                <c:numCache>
                  <c:formatCode>General</c:formatCode>
                  <c:ptCount val="11"/>
                  <c:pt idx="0">
                    <c:v>2.8307632468570318</c:v>
                  </c:pt>
                  <c:pt idx="1">
                    <c:v>0</c:v>
                  </c:pt>
                  <c:pt idx="2">
                    <c:v>0.32859315625621122</c:v>
                  </c:pt>
                  <c:pt idx="3">
                    <c:v>3.2597984303313297</c:v>
                  </c:pt>
                  <c:pt idx="4">
                    <c:v>3.1289543098642287</c:v>
                  </c:pt>
                  <c:pt idx="5">
                    <c:v>3.0486165352554071</c:v>
                  </c:pt>
                  <c:pt idx="6">
                    <c:v>3.3532417064330708</c:v>
                  </c:pt>
                  <c:pt idx="7">
                    <c:v>0</c:v>
                  </c:pt>
                  <c:pt idx="8">
                    <c:v>0</c:v>
                  </c:pt>
                  <c:pt idx="9">
                    <c:v>1.3966113579972541</c:v>
                  </c:pt>
                  <c:pt idx="10">
                    <c:v>0</c:v>
                  </c:pt>
                </c:numCache>
              </c:numRef>
            </c:plus>
            <c:minus>
              <c:numLit>
                <c:formatCode>General</c:formatCode>
                <c:ptCount val="1"/>
                <c:pt idx="0">
                  <c:v>1</c:v>
                </c:pt>
              </c:numLit>
            </c:minus>
          </c:errBars>
          <c:cat>
            <c:strRef>
              <c:f>'SAMT Bloc gyn-obs'!$A$40:$K$40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 gyn-obs'!$A$43:$K$43</c:f>
              <c:numCache>
                <c:formatCode>_(* #,##0.00_);_(* \(#,##0.00\);_(* "-"??_);_(@_)</c:formatCode>
                <c:ptCount val="11"/>
                <c:pt idx="0">
                  <c:v>1.8203077996801316</c:v>
                </c:pt>
                <c:pt idx="1">
                  <c:v>0</c:v>
                </c:pt>
                <c:pt idx="2">
                  <c:v>0.28318820718770388</c:v>
                </c:pt>
                <c:pt idx="3">
                  <c:v>1.7227911205728237</c:v>
                </c:pt>
                <c:pt idx="4">
                  <c:v>1.676476502121889</c:v>
                </c:pt>
                <c:pt idx="5">
                  <c:v>1.5957536662653578</c:v>
                </c:pt>
                <c:pt idx="6">
                  <c:v>2.7079190873681886</c:v>
                </c:pt>
                <c:pt idx="7">
                  <c:v>0</c:v>
                </c:pt>
                <c:pt idx="8">
                  <c:v>0</c:v>
                </c:pt>
                <c:pt idx="9">
                  <c:v>1.1699018257874441</c:v>
                </c:pt>
                <c:pt idx="10">
                  <c:v>0</c:v>
                </c:pt>
              </c:numCache>
            </c:numRef>
          </c:val>
        </c:ser>
        <c:dLbls>
          <c:showLegendKey val="0"/>
          <c:showVal val="0"/>
          <c:showCatName val="0"/>
          <c:showSerName val="0"/>
          <c:showPercent val="0"/>
          <c:showBubbleSize val="0"/>
        </c:dLbls>
        <c:gapWidth val="150"/>
        <c:overlap val="100"/>
        <c:axId val="112972544"/>
        <c:axId val="112974848"/>
      </c:barChart>
      <c:lineChart>
        <c:grouping val="standard"/>
        <c:varyColors val="0"/>
        <c:ser>
          <c:idx val="5"/>
          <c:order val="3"/>
          <c:spPr>
            <a:ln w="28575">
              <a:noFill/>
            </a:ln>
          </c:spPr>
          <c:marker>
            <c:symbol val="plus"/>
            <c:size val="6"/>
            <c:spPr>
              <a:ln>
                <a:solidFill>
                  <a:schemeClr val="tx1"/>
                </a:solidFill>
              </a:ln>
            </c:spPr>
          </c:marker>
          <c:cat>
            <c:strRef>
              <c:f>'SAMT Bloc gyn-obs'!$A$40:$K$40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Bloc gyn-obs'!$A$46:$K$46</c:f>
              <c:numCache>
                <c:formatCode>_(* #,##0.00_);_(* \(#,##0.00\);_(* "-"??_);_(@_)</c:formatCode>
                <c:ptCount val="11"/>
                <c:pt idx="0">
                  <c:v>4.9946851002879971</c:v>
                </c:pt>
                <c:pt idx="1">
                  <c:v>0</c:v>
                </c:pt>
                <c:pt idx="2">
                  <c:v>3.7241025611272427</c:v>
                </c:pt>
                <c:pt idx="3">
                  <c:v>5.1932367818498752</c:v>
                </c:pt>
                <c:pt idx="4">
                  <c:v>5.2994614517063274</c:v>
                </c:pt>
                <c:pt idx="5">
                  <c:v>4.8000699333657959</c:v>
                </c:pt>
                <c:pt idx="6">
                  <c:v>7.7781673177277515</c:v>
                </c:pt>
                <c:pt idx="7">
                  <c:v>0</c:v>
                </c:pt>
                <c:pt idx="8">
                  <c:v>0</c:v>
                </c:pt>
                <c:pt idx="9">
                  <c:v>4.6693065956958097</c:v>
                </c:pt>
                <c:pt idx="10">
                  <c:v>0</c:v>
                </c:pt>
              </c:numCache>
            </c:numRef>
          </c:val>
          <c:smooth val="0"/>
        </c:ser>
        <c:dLbls>
          <c:showLegendKey val="0"/>
          <c:showVal val="0"/>
          <c:showCatName val="0"/>
          <c:showSerName val="0"/>
          <c:showPercent val="0"/>
          <c:showBubbleSize val="0"/>
        </c:dLbls>
        <c:marker val="1"/>
        <c:smooth val="0"/>
        <c:axId val="112972544"/>
        <c:axId val="112974848"/>
      </c:lineChart>
      <c:catAx>
        <c:axId val="11297254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12974848"/>
        <c:crosses val="autoZero"/>
        <c:auto val="1"/>
        <c:lblAlgn val="ctr"/>
        <c:lblOffset val="100"/>
        <c:noMultiLvlLbl val="0"/>
      </c:catAx>
      <c:valAx>
        <c:axId val="11297484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12972544"/>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266610605713121"/>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Labo danatomo-patho'!$A$44:$K$44</c:f>
                <c:numCache>
                  <c:formatCode>General</c:formatCode>
                  <c:ptCount val="11"/>
                  <c:pt idx="0">
                    <c:v>4.9988111957088549E-2</c:v>
                  </c:pt>
                  <c:pt idx="1">
                    <c:v>0</c:v>
                  </c:pt>
                  <c:pt idx="2">
                    <c:v>3.5220759520643269E-2</c:v>
                  </c:pt>
                  <c:pt idx="3">
                    <c:v>4.9324882180815433E-2</c:v>
                  </c:pt>
                  <c:pt idx="4">
                    <c:v>3.9596695806911608E-2</c:v>
                  </c:pt>
                  <c:pt idx="5">
                    <c:v>8.8015984108267858E-2</c:v>
                  </c:pt>
                  <c:pt idx="6">
                    <c:v>2.428422126361629E-2</c:v>
                  </c:pt>
                  <c:pt idx="7">
                    <c:v>0</c:v>
                  </c:pt>
                  <c:pt idx="8">
                    <c:v>0</c:v>
                  </c:pt>
                  <c:pt idx="9">
                    <c:v>3.687963060489402E-2</c:v>
                  </c:pt>
                  <c:pt idx="10">
                    <c:v>2.8811016042397802E-2</c:v>
                  </c:pt>
                </c:numCache>
              </c:numRef>
            </c:minus>
          </c:errBars>
          <c:cat>
            <c:strRef>
              <c:f>'SAMT Labo danatomo-patho'!$A$40:$K$40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danatomo-patho'!$A$41:$K$41</c:f>
              <c:numCache>
                <c:formatCode>_(* #,##0.00_);_(* \(#,##0.00\);_(* "-"??_);_(@_)</c:formatCode>
                <c:ptCount val="11"/>
                <c:pt idx="0">
                  <c:v>0.17897691665934101</c:v>
                </c:pt>
                <c:pt idx="1">
                  <c:v>0</c:v>
                </c:pt>
                <c:pt idx="2">
                  <c:v>0.14317138707379834</c:v>
                </c:pt>
                <c:pt idx="3">
                  <c:v>0.18980566542881055</c:v>
                </c:pt>
                <c:pt idx="4">
                  <c:v>0.16562166719227439</c:v>
                </c:pt>
                <c:pt idx="5">
                  <c:v>0.28328561461525315</c:v>
                </c:pt>
                <c:pt idx="6">
                  <c:v>0.32119414182926131</c:v>
                </c:pt>
                <c:pt idx="7">
                  <c:v>0</c:v>
                </c:pt>
                <c:pt idx="8">
                  <c:v>0.3590971610234675</c:v>
                </c:pt>
                <c:pt idx="9">
                  <c:v>0.24484343393212843</c:v>
                </c:pt>
                <c:pt idx="10">
                  <c:v>0.16089195284263297</c:v>
                </c:pt>
              </c:numCache>
            </c:numRef>
          </c:val>
        </c:ser>
        <c:ser>
          <c:idx val="1"/>
          <c:order val="1"/>
          <c:spPr>
            <a:solidFill>
              <a:srgbClr val="968FAB"/>
            </a:solidFill>
            <a:ln>
              <a:solidFill>
                <a:schemeClr val="tx1"/>
              </a:solidFill>
            </a:ln>
          </c:spPr>
          <c:invertIfNegative val="0"/>
          <c:cat>
            <c:strRef>
              <c:f>'SAMT Labo danatomo-patho'!$A$40:$K$40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danatomo-patho'!$A$42:$K$42</c:f>
              <c:numCache>
                <c:formatCode>_(* #,##0.00_);_(* \(#,##0.00\);_(* "-"??_);_(@_)</c:formatCode>
                <c:ptCount val="11"/>
                <c:pt idx="0">
                  <c:v>7.7987431407886498E-2</c:v>
                </c:pt>
                <c:pt idx="1">
                  <c:v>0</c:v>
                </c:pt>
                <c:pt idx="2">
                  <c:v>3.5207309520098595E-2</c:v>
                </c:pt>
                <c:pt idx="3">
                  <c:v>0.10442851979625173</c:v>
                </c:pt>
                <c:pt idx="4">
                  <c:v>6.0090754899772725E-2</c:v>
                </c:pt>
                <c:pt idx="5">
                  <c:v>4.6178733921563908E-2</c:v>
                </c:pt>
                <c:pt idx="6">
                  <c:v>1.9140905390952367E-2</c:v>
                </c:pt>
                <c:pt idx="7">
                  <c:v>0</c:v>
                </c:pt>
                <c:pt idx="8">
                  <c:v>0</c:v>
                </c:pt>
                <c:pt idx="9">
                  <c:v>7.0685222966824834E-2</c:v>
                </c:pt>
                <c:pt idx="10">
                  <c:v>3.4338250368729728E-2</c:v>
                </c:pt>
              </c:numCache>
            </c:numRef>
          </c:val>
        </c:ser>
        <c:ser>
          <c:idx val="2"/>
          <c:order val="2"/>
          <c:spPr>
            <a:solidFill>
              <a:srgbClr val="968FAB"/>
            </a:solidFill>
            <a:ln>
              <a:solidFill>
                <a:schemeClr val="tx1"/>
              </a:solidFill>
            </a:ln>
          </c:spPr>
          <c:invertIfNegative val="0"/>
          <c:errBars>
            <c:errBarType val="plus"/>
            <c:errValType val="cust"/>
            <c:noEndCap val="0"/>
            <c:plus>
              <c:numRef>
                <c:f>'SAMT Labo danatomo-patho'!$A$45:$K$45</c:f>
                <c:numCache>
                  <c:formatCode>General</c:formatCode>
                  <c:ptCount val="11"/>
                  <c:pt idx="0">
                    <c:v>0.13134096836384773</c:v>
                  </c:pt>
                  <c:pt idx="1">
                    <c:v>0</c:v>
                  </c:pt>
                  <c:pt idx="2">
                    <c:v>7.9156174218133646E-2</c:v>
                  </c:pt>
                  <c:pt idx="3">
                    <c:v>0.12000830860499978</c:v>
                  </c:pt>
                  <c:pt idx="4">
                    <c:v>0.15739748168587692</c:v>
                  </c:pt>
                  <c:pt idx="5">
                    <c:v>6.9289235293554574E-2</c:v>
                  </c:pt>
                  <c:pt idx="6">
                    <c:v>5.2877100004984412E-2</c:v>
                  </c:pt>
                  <c:pt idx="7">
                    <c:v>0</c:v>
                  </c:pt>
                  <c:pt idx="8">
                    <c:v>0</c:v>
                  </c:pt>
                  <c:pt idx="9">
                    <c:v>0.16835020088112512</c:v>
                  </c:pt>
                  <c:pt idx="10">
                    <c:v>0.13166742220176969</c:v>
                  </c:pt>
                </c:numCache>
              </c:numRef>
            </c:plus>
            <c:minus>
              <c:numLit>
                <c:formatCode>General</c:formatCode>
                <c:ptCount val="1"/>
                <c:pt idx="0">
                  <c:v>1</c:v>
                </c:pt>
              </c:numLit>
            </c:minus>
          </c:errBars>
          <c:cat>
            <c:strRef>
              <c:f>'SAMT Labo danatomo-patho'!$A$40:$K$40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danatomo-patho'!$A$43:$K$43</c:f>
              <c:numCache>
                <c:formatCode>_(* #,##0.00_);_(* \(#,##0.00\);_(* "-"??_);_(@_)</c:formatCode>
                <c:ptCount val="11"/>
                <c:pt idx="0">
                  <c:v>8.9721804378180448E-2</c:v>
                </c:pt>
                <c:pt idx="1">
                  <c:v>0</c:v>
                </c:pt>
                <c:pt idx="2">
                  <c:v>6.112074489404945E-2</c:v>
                </c:pt>
                <c:pt idx="3">
                  <c:v>5.3775701221102312E-2</c:v>
                </c:pt>
                <c:pt idx="4">
                  <c:v>8.8587844604928079E-2</c:v>
                </c:pt>
                <c:pt idx="5">
                  <c:v>3.3028606869588528E-2</c:v>
                </c:pt>
                <c:pt idx="6">
                  <c:v>7.8529582999380121E-2</c:v>
                </c:pt>
                <c:pt idx="7">
                  <c:v>0</c:v>
                </c:pt>
                <c:pt idx="8">
                  <c:v>0</c:v>
                </c:pt>
                <c:pt idx="9">
                  <c:v>0.13037523482040719</c:v>
                </c:pt>
                <c:pt idx="10">
                  <c:v>0.20589061662748342</c:v>
                </c:pt>
              </c:numCache>
            </c:numRef>
          </c:val>
        </c:ser>
        <c:dLbls>
          <c:showLegendKey val="0"/>
          <c:showVal val="0"/>
          <c:showCatName val="0"/>
          <c:showSerName val="0"/>
          <c:showPercent val="0"/>
          <c:showBubbleSize val="0"/>
        </c:dLbls>
        <c:gapWidth val="150"/>
        <c:overlap val="100"/>
        <c:axId val="87689472"/>
        <c:axId val="87695744"/>
      </c:barChart>
      <c:lineChart>
        <c:grouping val="standard"/>
        <c:varyColors val="0"/>
        <c:ser>
          <c:idx val="5"/>
          <c:order val="3"/>
          <c:spPr>
            <a:ln w="28575">
              <a:noFill/>
            </a:ln>
          </c:spPr>
          <c:marker>
            <c:symbol val="plus"/>
            <c:size val="6"/>
            <c:spPr>
              <a:ln>
                <a:solidFill>
                  <a:schemeClr val="tx1"/>
                </a:solidFill>
              </a:ln>
            </c:spPr>
          </c:marker>
          <c:cat>
            <c:strRef>
              <c:f>'SAMT Labo danatomo-patho'!$A$40:$K$40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danatomo-patho'!$A$46:$K$46</c:f>
              <c:numCache>
                <c:formatCode>_(* #,##0.00_);_(* \(#,##0.00\);_(* "-"??_);_(@_)</c:formatCode>
                <c:ptCount val="11"/>
                <c:pt idx="0">
                  <c:v>0.29753071758903615</c:v>
                </c:pt>
                <c:pt idx="1">
                  <c:v>0</c:v>
                </c:pt>
                <c:pt idx="2">
                  <c:v>0.27303227935278013</c:v>
                </c:pt>
                <c:pt idx="3">
                  <c:v>0.29256056379364842</c:v>
                </c:pt>
                <c:pt idx="4">
                  <c:v>0.25620423549417132</c:v>
                </c:pt>
                <c:pt idx="5">
                  <c:v>0.33398366042176209</c:v>
                </c:pt>
                <c:pt idx="6">
                  <c:v>0.36571769539210991</c:v>
                </c:pt>
                <c:pt idx="7">
                  <c:v>0</c:v>
                </c:pt>
                <c:pt idx="8">
                  <c:v>0.3590971610234675</c:v>
                </c:pt>
                <c:pt idx="9">
                  <c:v>0.38852199386266179</c:v>
                </c:pt>
                <c:pt idx="10">
                  <c:v>0.27434152675391582</c:v>
                </c:pt>
              </c:numCache>
            </c:numRef>
          </c:val>
          <c:smooth val="0"/>
        </c:ser>
        <c:dLbls>
          <c:showLegendKey val="0"/>
          <c:showVal val="0"/>
          <c:showCatName val="0"/>
          <c:showSerName val="0"/>
          <c:showPercent val="0"/>
          <c:showBubbleSize val="0"/>
        </c:dLbls>
        <c:marker val="1"/>
        <c:smooth val="0"/>
        <c:axId val="87689472"/>
        <c:axId val="87695744"/>
      </c:lineChart>
      <c:catAx>
        <c:axId val="87689472"/>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87695744"/>
        <c:crosses val="autoZero"/>
        <c:auto val="1"/>
        <c:lblAlgn val="ctr"/>
        <c:lblOffset val="100"/>
        <c:noMultiLvlLbl val="0"/>
      </c:catAx>
      <c:valAx>
        <c:axId val="87695744"/>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87689472"/>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347706888654906"/>
          <c:y val="2.6209673296703522E-2"/>
        </c:manualLayout>
      </c:layout>
      <c:overlay val="0"/>
    </c:title>
    <c:autoTitleDeleted val="0"/>
    <c:plotArea>
      <c:layout/>
      <c:barChart>
        <c:barDir val="col"/>
        <c:grouping val="stacked"/>
        <c:varyColors val="0"/>
        <c:ser>
          <c:idx val="0"/>
          <c:order val="0"/>
          <c:tx>
            <c:strRef>
              <c:f>'SAMT Labo danatomo-patho'!$A$49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Labo danatomo-patho'!$B$52:$S$52,'SAMT Labo danatomo-patho'!$M$44:$S$44)</c:f>
                <c:numCache>
                  <c:formatCode>General</c:formatCode>
                  <c:ptCount val="25"/>
                  <c:pt idx="0">
                    <c:v>4.9988111957088549E-2</c:v>
                  </c:pt>
                  <c:pt idx="1">
                    <c:v>0</c:v>
                  </c:pt>
                  <c:pt idx="2">
                    <c:v>3.5220759520643269E-2</c:v>
                  </c:pt>
                  <c:pt idx="3">
                    <c:v>4.8238018760579371E-2</c:v>
                  </c:pt>
                  <c:pt idx="4">
                    <c:v>2.0591530931079571E-2</c:v>
                  </c:pt>
                  <c:pt idx="5">
                    <c:v>7.6276393757656991E-2</c:v>
                  </c:pt>
                  <c:pt idx="6">
                    <c:v>7.1921340375703802E-2</c:v>
                  </c:pt>
                  <c:pt idx="7">
                    <c:v>3.0962073488180308E-2</c:v>
                  </c:pt>
                  <c:pt idx="8">
                    <c:v>0</c:v>
                  </c:pt>
                  <c:pt idx="9">
                    <c:v>1.6224552334149711E-2</c:v>
                  </c:pt>
                  <c:pt idx="10">
                    <c:v>0</c:v>
                  </c:pt>
                  <c:pt idx="11">
                    <c:v>0</c:v>
                  </c:pt>
                  <c:pt idx="12">
                    <c:v>0</c:v>
                  </c:pt>
                  <c:pt idx="13">
                    <c:v>0</c:v>
                  </c:pt>
                  <c:pt idx="14">
                    <c:v>7.1242637585419516E-2</c:v>
                  </c:pt>
                  <c:pt idx="15">
                    <c:v>0</c:v>
                  </c:pt>
                  <c:pt idx="16">
                    <c:v>0</c:v>
                  </c:pt>
                  <c:pt idx="17">
                    <c:v>4.9123943800329362E-3</c:v>
                  </c:pt>
                  <c:pt idx="18">
                    <c:v>1.4025010284885508E-2</c:v>
                  </c:pt>
                  <c:pt idx="19">
                    <c:v>0</c:v>
                  </c:pt>
                  <c:pt idx="20">
                    <c:v>0</c:v>
                  </c:pt>
                  <c:pt idx="21">
                    <c:v>0</c:v>
                  </c:pt>
                  <c:pt idx="22">
                    <c:v>0</c:v>
                  </c:pt>
                  <c:pt idx="23">
                    <c:v>0</c:v>
                  </c:pt>
                  <c:pt idx="24">
                    <c:v>2.8811016042397802E-2</c:v>
                  </c:pt>
                </c:numCache>
              </c:numRef>
            </c:minus>
          </c:errBars>
          <c:cat>
            <c:strRef>
              <c:f>('SAMT Labo danatomo-patho'!$B$48:$S$48,'SAMT Labo danatomo-patho'!$M$40:$S$40)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Labo danatomo-patho'!$B$49:$S$49,'SAMT Labo danatomo-patho'!$M$41:$S$41)</c:f>
              <c:numCache>
                <c:formatCode>_(* #,##0.00_);_(* \(#,##0.00\);_(* "-"??_);_(@_)</c:formatCode>
                <c:ptCount val="25"/>
                <c:pt idx="0">
                  <c:v>0.17897691665934101</c:v>
                </c:pt>
                <c:pt idx="1">
                  <c:v>0</c:v>
                </c:pt>
                <c:pt idx="2">
                  <c:v>0.14317138707379834</c:v>
                </c:pt>
                <c:pt idx="3">
                  <c:v>0.17219861277986537</c:v>
                </c:pt>
                <c:pt idx="4">
                  <c:v>0.16541564081305479</c:v>
                </c:pt>
                <c:pt idx="5">
                  <c:v>0.28352102378288901</c:v>
                </c:pt>
                <c:pt idx="6">
                  <c:v>0.28269049337159347</c:v>
                </c:pt>
                <c:pt idx="7">
                  <c:v>0.30812240470281144</c:v>
                </c:pt>
                <c:pt idx="8">
                  <c:v>0</c:v>
                </c:pt>
                <c:pt idx="9">
                  <c:v>0.32921224254018011</c:v>
                </c:pt>
                <c:pt idx="10">
                  <c:v>0</c:v>
                </c:pt>
                <c:pt idx="11">
                  <c:v>0</c:v>
                </c:pt>
                <c:pt idx="12">
                  <c:v>0.3590971610234675</c:v>
                </c:pt>
                <c:pt idx="13">
                  <c:v>0</c:v>
                </c:pt>
                <c:pt idx="14">
                  <c:v>0.23960432420042455</c:v>
                </c:pt>
                <c:pt idx="15">
                  <c:v>0</c:v>
                </c:pt>
                <c:pt idx="16">
                  <c:v>0.45403242663669408</c:v>
                </c:pt>
                <c:pt idx="17">
                  <c:v>0.45409121568608202</c:v>
                </c:pt>
                <c:pt idx="18">
                  <c:v>0.26421718121371479</c:v>
                </c:pt>
                <c:pt idx="19">
                  <c:v>0</c:v>
                </c:pt>
                <c:pt idx="20">
                  <c:v>0</c:v>
                </c:pt>
                <c:pt idx="21">
                  <c:v>0</c:v>
                </c:pt>
                <c:pt idx="22">
                  <c:v>0</c:v>
                </c:pt>
                <c:pt idx="23">
                  <c:v>1.3015168590050579</c:v>
                </c:pt>
                <c:pt idx="24">
                  <c:v>0.16089195284263297</c:v>
                </c:pt>
              </c:numCache>
            </c:numRef>
          </c:val>
        </c:ser>
        <c:ser>
          <c:idx val="1"/>
          <c:order val="1"/>
          <c:tx>
            <c:strRef>
              <c:f>'SAMT Labo danatomo-patho'!$A$50</c:f>
              <c:strCache>
                <c:ptCount val="1"/>
                <c:pt idx="0">
                  <c:v>2eme morceau</c:v>
                </c:pt>
              </c:strCache>
            </c:strRef>
          </c:tx>
          <c:spPr>
            <a:solidFill>
              <a:srgbClr val="968FAB"/>
            </a:solidFill>
            <a:ln>
              <a:solidFill>
                <a:schemeClr val="tx1"/>
              </a:solidFill>
            </a:ln>
          </c:spPr>
          <c:invertIfNegative val="0"/>
          <c:cat>
            <c:strRef>
              <c:f>('SAMT Labo danatomo-patho'!$B$48:$S$48,'SAMT Labo danatomo-patho'!$M$40:$S$40)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Labo danatomo-patho'!$B$50:$S$50,'SAMT Labo danatomo-patho'!$M$42:$S$42)</c:f>
              <c:numCache>
                <c:formatCode>_(* #,##0.00_);_(* \(#,##0.00\);_(* "-"??_);_(@_)</c:formatCode>
                <c:ptCount val="25"/>
                <c:pt idx="0">
                  <c:v>7.7987431407886498E-2</c:v>
                </c:pt>
                <c:pt idx="1">
                  <c:v>0</c:v>
                </c:pt>
                <c:pt idx="2">
                  <c:v>3.5207309520098595E-2</c:v>
                </c:pt>
                <c:pt idx="3">
                  <c:v>6.1714109868909517E-2</c:v>
                </c:pt>
                <c:pt idx="4">
                  <c:v>3.1065256624172616E-2</c:v>
                </c:pt>
                <c:pt idx="5">
                  <c:v>4.5943324753928039E-2</c:v>
                </c:pt>
                <c:pt idx="6">
                  <c:v>3.3677502768394652E-2</c:v>
                </c:pt>
                <c:pt idx="7">
                  <c:v>3.2212642517402246E-2</c:v>
                </c:pt>
                <c:pt idx="8">
                  <c:v>0</c:v>
                </c:pt>
                <c:pt idx="9">
                  <c:v>6.8856177576150923E-3</c:v>
                </c:pt>
                <c:pt idx="10">
                  <c:v>0</c:v>
                </c:pt>
                <c:pt idx="11">
                  <c:v>0</c:v>
                </c:pt>
                <c:pt idx="12">
                  <c:v>0</c:v>
                </c:pt>
                <c:pt idx="13">
                  <c:v>0</c:v>
                </c:pt>
                <c:pt idx="14">
                  <c:v>9.8322726882709988E-3</c:v>
                </c:pt>
                <c:pt idx="15">
                  <c:v>0</c:v>
                </c:pt>
                <c:pt idx="16">
                  <c:v>0</c:v>
                </c:pt>
                <c:pt idx="17">
                  <c:v>8.1873239667215603E-3</c:v>
                </c:pt>
                <c:pt idx="18">
                  <c:v>2.3375017141475773E-2</c:v>
                </c:pt>
                <c:pt idx="19">
                  <c:v>0</c:v>
                </c:pt>
                <c:pt idx="20">
                  <c:v>0</c:v>
                </c:pt>
                <c:pt idx="21">
                  <c:v>0</c:v>
                </c:pt>
                <c:pt idx="22">
                  <c:v>0</c:v>
                </c:pt>
                <c:pt idx="23">
                  <c:v>0</c:v>
                </c:pt>
                <c:pt idx="24">
                  <c:v>3.4338250368729728E-2</c:v>
                </c:pt>
              </c:numCache>
            </c:numRef>
          </c:val>
        </c:ser>
        <c:ser>
          <c:idx val="2"/>
          <c:order val="2"/>
          <c:tx>
            <c:strRef>
              <c:f>'SAMT Labo danatomo-patho'!$A$51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Labo danatomo-patho'!$B$53:$S$53,'SAMT Labo danatomo-patho'!$M$45:$S$45)</c:f>
                <c:numCache>
                  <c:formatCode>General</c:formatCode>
                  <c:ptCount val="25"/>
                  <c:pt idx="0">
                    <c:v>0.13134096836384773</c:v>
                  </c:pt>
                  <c:pt idx="1">
                    <c:v>0</c:v>
                  </c:pt>
                  <c:pt idx="2">
                    <c:v>7.9156174218133646E-2</c:v>
                  </c:pt>
                  <c:pt idx="3">
                    <c:v>0.1568655665815652</c:v>
                  </c:pt>
                  <c:pt idx="4">
                    <c:v>9.8034597691243563E-2</c:v>
                  </c:pt>
                  <c:pt idx="5">
                    <c:v>4.4349352154154531E-2</c:v>
                  </c:pt>
                  <c:pt idx="6">
                    <c:v>7.2708886965595076E-2</c:v>
                  </c:pt>
                  <c:pt idx="7">
                    <c:v>7.7718910377092387E-2</c:v>
                  </c:pt>
                  <c:pt idx="8">
                    <c:v>0</c:v>
                  </c:pt>
                  <c:pt idx="9">
                    <c:v>4.8546885758719405E-2</c:v>
                  </c:pt>
                  <c:pt idx="10">
                    <c:v>0</c:v>
                  </c:pt>
                  <c:pt idx="11">
                    <c:v>0</c:v>
                  </c:pt>
                  <c:pt idx="12">
                    <c:v>0</c:v>
                  </c:pt>
                  <c:pt idx="13">
                    <c:v>0</c:v>
                  </c:pt>
                  <c:pt idx="14">
                    <c:v>1.9821447582053509E-3</c:v>
                  </c:pt>
                  <c:pt idx="15">
                    <c:v>0</c:v>
                  </c:pt>
                  <c:pt idx="16">
                    <c:v>0</c:v>
                  </c:pt>
                  <c:pt idx="17">
                    <c:v>4.9123943800329362E-3</c:v>
                  </c:pt>
                  <c:pt idx="18">
                    <c:v>1.4025010284885453E-2</c:v>
                  </c:pt>
                  <c:pt idx="19">
                    <c:v>0</c:v>
                  </c:pt>
                  <c:pt idx="20">
                    <c:v>0</c:v>
                  </c:pt>
                  <c:pt idx="21">
                    <c:v>0</c:v>
                  </c:pt>
                  <c:pt idx="22">
                    <c:v>0</c:v>
                  </c:pt>
                  <c:pt idx="23">
                    <c:v>0</c:v>
                  </c:pt>
                  <c:pt idx="24">
                    <c:v>0.13166742220176969</c:v>
                  </c:pt>
                </c:numCache>
              </c:numRef>
            </c:plus>
            <c:minus>
              <c:numLit>
                <c:formatCode>General</c:formatCode>
                <c:ptCount val="1"/>
                <c:pt idx="0">
                  <c:v>0</c:v>
                </c:pt>
              </c:numLit>
            </c:minus>
          </c:errBars>
          <c:cat>
            <c:strRef>
              <c:f>('SAMT Labo danatomo-patho'!$B$48:$S$48,'SAMT Labo danatomo-patho'!$M$40:$S$40)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Labo danatomo-patho'!$B$51:$S$51,'SAMT Labo danatomo-patho'!$M$43:$S$43)</c:f>
              <c:numCache>
                <c:formatCode>_(* #,##0.00_);_(* \(#,##0.00\);_(* "-"??_);_(@_)</c:formatCode>
                <c:ptCount val="25"/>
                <c:pt idx="0">
                  <c:v>8.9721804378180448E-2</c:v>
                </c:pt>
                <c:pt idx="1">
                  <c:v>0</c:v>
                </c:pt>
                <c:pt idx="2">
                  <c:v>6.112074489404945E-2</c:v>
                </c:pt>
                <c:pt idx="3">
                  <c:v>8.5798294440976419E-2</c:v>
                </c:pt>
                <c:pt idx="4">
                  <c:v>6.1575023745648549E-2</c:v>
                </c:pt>
                <c:pt idx="5">
                  <c:v>3.3028606869588528E-2</c:v>
                </c:pt>
                <c:pt idx="6">
                  <c:v>5.3415567905407524E-2</c:v>
                </c:pt>
                <c:pt idx="7">
                  <c:v>6.2488374757045662E-2</c:v>
                </c:pt>
                <c:pt idx="8">
                  <c:v>0</c:v>
                </c:pt>
                <c:pt idx="9">
                  <c:v>6.2538165003122759E-2</c:v>
                </c:pt>
                <c:pt idx="10">
                  <c:v>0</c:v>
                </c:pt>
                <c:pt idx="11">
                  <c:v>0</c:v>
                </c:pt>
                <c:pt idx="12">
                  <c:v>0</c:v>
                </c:pt>
                <c:pt idx="13">
                  <c:v>0</c:v>
                </c:pt>
                <c:pt idx="14">
                  <c:v>6.7628553439154943E-2</c:v>
                </c:pt>
                <c:pt idx="15">
                  <c:v>0</c:v>
                </c:pt>
                <c:pt idx="16">
                  <c:v>0</c:v>
                </c:pt>
                <c:pt idx="17">
                  <c:v>8.1873239667215603E-3</c:v>
                </c:pt>
                <c:pt idx="18">
                  <c:v>2.3375017141475773E-2</c:v>
                </c:pt>
                <c:pt idx="19">
                  <c:v>0</c:v>
                </c:pt>
                <c:pt idx="20">
                  <c:v>0</c:v>
                </c:pt>
                <c:pt idx="21">
                  <c:v>0</c:v>
                </c:pt>
                <c:pt idx="22">
                  <c:v>0</c:v>
                </c:pt>
                <c:pt idx="23">
                  <c:v>0</c:v>
                </c:pt>
                <c:pt idx="24">
                  <c:v>0.20589061662748342</c:v>
                </c:pt>
              </c:numCache>
            </c:numRef>
          </c:val>
        </c:ser>
        <c:dLbls>
          <c:showLegendKey val="0"/>
          <c:showVal val="0"/>
          <c:showCatName val="0"/>
          <c:showSerName val="0"/>
          <c:showPercent val="0"/>
          <c:showBubbleSize val="0"/>
        </c:dLbls>
        <c:gapWidth val="150"/>
        <c:overlap val="100"/>
        <c:axId val="87747968"/>
        <c:axId val="90064384"/>
      </c:barChart>
      <c:lineChart>
        <c:grouping val="standard"/>
        <c:varyColors val="0"/>
        <c:ser>
          <c:idx val="5"/>
          <c:order val="3"/>
          <c:tx>
            <c:strRef>
              <c:f>'SAMT Labo danatomo-patho'!$A$54</c:f>
              <c:strCache>
                <c:ptCount val="1"/>
                <c:pt idx="0">
                  <c:v>Moyenne</c:v>
                </c:pt>
              </c:strCache>
            </c:strRef>
          </c:tx>
          <c:spPr>
            <a:ln>
              <a:noFill/>
            </a:ln>
          </c:spPr>
          <c:marker>
            <c:symbol val="plus"/>
            <c:size val="6"/>
            <c:spPr>
              <a:ln>
                <a:solidFill>
                  <a:schemeClr val="tx1"/>
                </a:solidFill>
              </a:ln>
            </c:spPr>
          </c:marker>
          <c:cat>
            <c:strRef>
              <c:f>('SAMT Labo danatomo-patho'!$B$48:$S$48,'SAMT Labo danatomo-patho'!$M$40:$S$40)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Labo danatomo-patho'!$B$54:$S$54,'SAMT Labo danatomo-patho'!$M$46:$S$46)</c:f>
              <c:numCache>
                <c:formatCode>_(* #,##0.00_);_(* \(#,##0.00\);_(* "-"??_);_(@_)</c:formatCode>
                <c:ptCount val="25"/>
                <c:pt idx="0">
                  <c:v>0.29753071758903615</c:v>
                </c:pt>
                <c:pt idx="1">
                  <c:v>0</c:v>
                </c:pt>
                <c:pt idx="2">
                  <c:v>0.27303227935278013</c:v>
                </c:pt>
                <c:pt idx="3">
                  <c:v>0.26186000112446012</c:v>
                </c:pt>
                <c:pt idx="4">
                  <c:v>0.23640905578816082</c:v>
                </c:pt>
                <c:pt idx="5">
                  <c:v>0.33790850278774709</c:v>
                </c:pt>
                <c:pt idx="6">
                  <c:v>0.31730308036632587</c:v>
                </c:pt>
                <c:pt idx="7">
                  <c:v>0.3660125702630655</c:v>
                </c:pt>
                <c:pt idx="8">
                  <c:v>0</c:v>
                </c:pt>
                <c:pt idx="9">
                  <c:v>0.36542282052115427</c:v>
                </c:pt>
                <c:pt idx="10">
                  <c:v>0</c:v>
                </c:pt>
                <c:pt idx="11">
                  <c:v>0</c:v>
                </c:pt>
                <c:pt idx="12">
                  <c:v>0.3590971610234675</c:v>
                </c:pt>
                <c:pt idx="13">
                  <c:v>0</c:v>
                </c:pt>
                <c:pt idx="14">
                  <c:v>0.30450755763704651</c:v>
                </c:pt>
                <c:pt idx="15">
                  <c:v>0</c:v>
                </c:pt>
                <c:pt idx="16">
                  <c:v>0.45403242663669408</c:v>
                </c:pt>
                <c:pt idx="17">
                  <c:v>0.46227853965280358</c:v>
                </c:pt>
                <c:pt idx="18">
                  <c:v>0.28759219835519056</c:v>
                </c:pt>
                <c:pt idx="19">
                  <c:v>0</c:v>
                </c:pt>
                <c:pt idx="20">
                  <c:v>0</c:v>
                </c:pt>
                <c:pt idx="21">
                  <c:v>0</c:v>
                </c:pt>
                <c:pt idx="22">
                  <c:v>0</c:v>
                </c:pt>
                <c:pt idx="23">
                  <c:v>1.3015168590050579</c:v>
                </c:pt>
                <c:pt idx="24">
                  <c:v>0.27434152675391582</c:v>
                </c:pt>
              </c:numCache>
            </c:numRef>
          </c:val>
          <c:smooth val="0"/>
        </c:ser>
        <c:dLbls>
          <c:showLegendKey val="0"/>
          <c:showVal val="0"/>
          <c:showCatName val="0"/>
          <c:showSerName val="0"/>
          <c:showPercent val="0"/>
          <c:showBubbleSize val="0"/>
        </c:dLbls>
        <c:marker val="1"/>
        <c:smooth val="0"/>
        <c:axId val="87747968"/>
        <c:axId val="90064384"/>
      </c:lineChart>
      <c:catAx>
        <c:axId val="8774796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0064384"/>
        <c:crosses val="autoZero"/>
        <c:auto val="1"/>
        <c:lblAlgn val="ctr"/>
        <c:lblOffset val="100"/>
        <c:noMultiLvlLbl val="0"/>
      </c:catAx>
      <c:valAx>
        <c:axId val="90064384"/>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87747968"/>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Labo danatomo-patho'!$C$59:$G$59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Labo danatomo-patho'!$C$60:$G$60</c:f>
              <c:numCache>
                <c:formatCode>#,##0.00\ "€"</c:formatCode>
                <c:ptCount val="5"/>
                <c:pt idx="0">
                  <c:v>5.5423582064716863E-2</c:v>
                </c:pt>
                <c:pt idx="1">
                  <c:v>6.201849053433383E-2</c:v>
                </c:pt>
                <c:pt idx="2">
                  <c:v>5.1319233960513647E-2</c:v>
                </c:pt>
                <c:pt idx="3">
                  <c:v>1.4721962212944344E-3</c:v>
                </c:pt>
                <c:pt idx="4">
                  <c:v>6.3392145928895926E-3</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2043309634839334"/>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imagerie'!$A$44:$K$44</c:f>
                <c:numCache>
                  <c:formatCode>General</c:formatCode>
                  <c:ptCount val="11"/>
                  <c:pt idx="0">
                    <c:v>0.3530630267984558</c:v>
                  </c:pt>
                  <c:pt idx="1">
                    <c:v>0</c:v>
                  </c:pt>
                  <c:pt idx="2">
                    <c:v>0.15028212394278695</c:v>
                  </c:pt>
                  <c:pt idx="3">
                    <c:v>0.26002849174044607</c:v>
                  </c:pt>
                  <c:pt idx="4">
                    <c:v>0.19607691838849228</c:v>
                  </c:pt>
                  <c:pt idx="5">
                    <c:v>0.21387922899700729</c:v>
                  </c:pt>
                  <c:pt idx="6">
                    <c:v>0.28376221669259794</c:v>
                  </c:pt>
                  <c:pt idx="7">
                    <c:v>0.62552649407713101</c:v>
                  </c:pt>
                  <c:pt idx="8">
                    <c:v>0.55095776078255665</c:v>
                  </c:pt>
                  <c:pt idx="9">
                    <c:v>0.44531660643596327</c:v>
                  </c:pt>
                  <c:pt idx="10">
                    <c:v>8.2902443374547996E-2</c:v>
                  </c:pt>
                </c:numCache>
              </c:numRef>
            </c:minus>
          </c:errBars>
          <c:cat>
            <c:strRef>
              <c:f>'SAMT imagerie'!$A$40:$K$40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imagerie'!$A$41:$K$41</c:f>
              <c:numCache>
                <c:formatCode>_(* #,##0.00_);_(* \(#,##0.00\);_(* "-"??_);_(@_)</c:formatCode>
                <c:ptCount val="11"/>
                <c:pt idx="0">
                  <c:v>1.4785713224772208</c:v>
                </c:pt>
                <c:pt idx="1">
                  <c:v>0</c:v>
                </c:pt>
                <c:pt idx="2">
                  <c:v>1.5304444824831587</c:v>
                </c:pt>
                <c:pt idx="3">
                  <c:v>1.3377881056506722</c:v>
                </c:pt>
                <c:pt idx="4">
                  <c:v>1.2677907207439034</c:v>
                </c:pt>
                <c:pt idx="5">
                  <c:v>1.2613639178360132</c:v>
                </c:pt>
                <c:pt idx="6">
                  <c:v>1.7674534180937509</c:v>
                </c:pt>
                <c:pt idx="7">
                  <c:v>2.6457806663779779</c:v>
                </c:pt>
                <c:pt idx="8">
                  <c:v>2.0199896636086505</c:v>
                </c:pt>
                <c:pt idx="9">
                  <c:v>1.5639228874883879</c:v>
                </c:pt>
                <c:pt idx="10">
                  <c:v>1.5068175045985488</c:v>
                </c:pt>
              </c:numCache>
            </c:numRef>
          </c:val>
        </c:ser>
        <c:ser>
          <c:idx val="1"/>
          <c:order val="1"/>
          <c:spPr>
            <a:solidFill>
              <a:srgbClr val="968FAB"/>
            </a:solidFill>
            <a:ln>
              <a:solidFill>
                <a:schemeClr val="tx1"/>
              </a:solidFill>
            </a:ln>
          </c:spPr>
          <c:invertIfNegative val="0"/>
          <c:cat>
            <c:strRef>
              <c:f>'SAMT imagerie'!$A$40:$K$40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imagerie'!$A$42:$K$42</c:f>
              <c:numCache>
                <c:formatCode>_(* #,##0.00_);_(* \(#,##0.00\);_(* "-"??_);_(@_)</c:formatCode>
                <c:ptCount val="11"/>
                <c:pt idx="0">
                  <c:v>0.46362609121883036</c:v>
                </c:pt>
                <c:pt idx="1">
                  <c:v>0</c:v>
                </c:pt>
                <c:pt idx="2">
                  <c:v>0.10525471034013978</c:v>
                </c:pt>
                <c:pt idx="3">
                  <c:v>0.40626266766945762</c:v>
                </c:pt>
                <c:pt idx="4">
                  <c:v>0.20634651691161143</c:v>
                </c:pt>
                <c:pt idx="5">
                  <c:v>0.38534893886520205</c:v>
                </c:pt>
                <c:pt idx="6">
                  <c:v>0.66398769362998067</c:v>
                </c:pt>
                <c:pt idx="7">
                  <c:v>1.2082265959200771</c:v>
                </c:pt>
                <c:pt idx="8">
                  <c:v>1.0385970177863282</c:v>
                </c:pt>
                <c:pt idx="9">
                  <c:v>0.55055636890288495</c:v>
                </c:pt>
                <c:pt idx="10">
                  <c:v>0.46714677754260148</c:v>
                </c:pt>
              </c:numCache>
            </c:numRef>
          </c:val>
        </c:ser>
        <c:ser>
          <c:idx val="2"/>
          <c:order val="2"/>
          <c:spPr>
            <a:solidFill>
              <a:srgbClr val="968FAB"/>
            </a:solidFill>
            <a:ln>
              <a:solidFill>
                <a:schemeClr val="tx1"/>
              </a:solidFill>
            </a:ln>
          </c:spPr>
          <c:invertIfNegative val="0"/>
          <c:errBars>
            <c:errBarType val="plus"/>
            <c:errValType val="cust"/>
            <c:noEndCap val="0"/>
            <c:plus>
              <c:numRef>
                <c:f>'SAMT imagerie'!$A$45:$K$45</c:f>
                <c:numCache>
                  <c:formatCode>General</c:formatCode>
                  <c:ptCount val="11"/>
                  <c:pt idx="0">
                    <c:v>4.4061751986063342</c:v>
                  </c:pt>
                  <c:pt idx="1">
                    <c:v>0</c:v>
                  </c:pt>
                  <c:pt idx="2">
                    <c:v>0.15757130529399155</c:v>
                  </c:pt>
                  <c:pt idx="3">
                    <c:v>2.1905888230249584</c:v>
                  </c:pt>
                  <c:pt idx="4">
                    <c:v>1.3351946301869455</c:v>
                  </c:pt>
                  <c:pt idx="5">
                    <c:v>1.3704000826325995</c:v>
                  </c:pt>
                  <c:pt idx="6">
                    <c:v>17.354795543211004</c:v>
                  </c:pt>
                  <c:pt idx="7">
                    <c:v>6.2969414304923985</c:v>
                  </c:pt>
                  <c:pt idx="8">
                    <c:v>16.425589607195008</c:v>
                  </c:pt>
                  <c:pt idx="9">
                    <c:v>7.1302790972014156</c:v>
                  </c:pt>
                  <c:pt idx="10">
                    <c:v>0.27312517792513713</c:v>
                  </c:pt>
                </c:numCache>
              </c:numRef>
            </c:plus>
            <c:minus>
              <c:numLit>
                <c:formatCode>General</c:formatCode>
                <c:ptCount val="1"/>
                <c:pt idx="0">
                  <c:v>1</c:v>
                </c:pt>
              </c:numLit>
            </c:minus>
          </c:errBars>
          <c:cat>
            <c:strRef>
              <c:f>'SAMT imagerie'!$A$40:$K$40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imagerie'!$A$43:$K$43</c:f>
              <c:numCache>
                <c:formatCode>_(* #,##0.00_);_(* \(#,##0.00\);_(* "-"??_);_(@_)</c:formatCode>
                <c:ptCount val="11"/>
                <c:pt idx="0">
                  <c:v>1.2418292781335067</c:v>
                </c:pt>
                <c:pt idx="1">
                  <c:v>0</c:v>
                </c:pt>
                <c:pt idx="2">
                  <c:v>0.28051316145297522</c:v>
                </c:pt>
                <c:pt idx="3">
                  <c:v>0.8508248612831415</c:v>
                </c:pt>
                <c:pt idx="4">
                  <c:v>0.38104510957567106</c:v>
                </c:pt>
                <c:pt idx="5">
                  <c:v>0.52108607705673915</c:v>
                </c:pt>
                <c:pt idx="6">
                  <c:v>1.7874813703552541</c:v>
                </c:pt>
                <c:pt idx="7">
                  <c:v>4.1228997194265826</c:v>
                </c:pt>
                <c:pt idx="8">
                  <c:v>2.3900621561486259</c:v>
                </c:pt>
                <c:pt idx="9">
                  <c:v>1.3505296831532458</c:v>
                </c:pt>
                <c:pt idx="10">
                  <c:v>0.58396570308490525</c:v>
                </c:pt>
              </c:numCache>
            </c:numRef>
          </c:val>
        </c:ser>
        <c:dLbls>
          <c:showLegendKey val="0"/>
          <c:showVal val="0"/>
          <c:showCatName val="0"/>
          <c:showSerName val="0"/>
          <c:showPercent val="0"/>
          <c:showBubbleSize val="0"/>
        </c:dLbls>
        <c:gapWidth val="150"/>
        <c:overlap val="100"/>
        <c:axId val="90589056"/>
        <c:axId val="90591232"/>
      </c:barChart>
      <c:lineChart>
        <c:grouping val="standard"/>
        <c:varyColors val="0"/>
        <c:ser>
          <c:idx val="5"/>
          <c:order val="3"/>
          <c:spPr>
            <a:ln w="28575">
              <a:noFill/>
            </a:ln>
          </c:spPr>
          <c:marker>
            <c:symbol val="plus"/>
            <c:size val="6"/>
            <c:spPr>
              <a:ln>
                <a:solidFill>
                  <a:schemeClr val="tx1"/>
                </a:solidFill>
              </a:ln>
            </c:spPr>
          </c:marker>
          <c:cat>
            <c:strRef>
              <c:f>'SAMT imagerie'!$A$40:$K$40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imagerie'!$A$46:$K$46</c:f>
              <c:numCache>
                <c:formatCode>_(* #,##0.00_);_(* \(#,##0.00\);_(* "-"??_);_(@_)</c:formatCode>
                <c:ptCount val="11"/>
                <c:pt idx="0">
                  <c:v>7.0138362110283605</c:v>
                </c:pt>
                <c:pt idx="1">
                  <c:v>0</c:v>
                </c:pt>
                <c:pt idx="2">
                  <c:v>1.8242056044710235</c:v>
                </c:pt>
                <c:pt idx="3">
                  <c:v>5.3325296642208846</c:v>
                </c:pt>
                <c:pt idx="4">
                  <c:v>1.7735936413396187</c:v>
                </c:pt>
                <c:pt idx="5">
                  <c:v>3.606499750536698</c:v>
                </c:pt>
                <c:pt idx="6">
                  <c:v>10.79762087327086</c:v>
                </c:pt>
                <c:pt idx="7">
                  <c:v>9.7568625880842941</c:v>
                </c:pt>
                <c:pt idx="8">
                  <c:v>10.43509574942772</c:v>
                </c:pt>
                <c:pt idx="9">
                  <c:v>10.006486150196194</c:v>
                </c:pt>
                <c:pt idx="10">
                  <c:v>2.3723184777005448</c:v>
                </c:pt>
              </c:numCache>
            </c:numRef>
          </c:val>
          <c:smooth val="0"/>
        </c:ser>
        <c:dLbls>
          <c:showLegendKey val="0"/>
          <c:showVal val="0"/>
          <c:showCatName val="0"/>
          <c:showSerName val="0"/>
          <c:showPercent val="0"/>
          <c:showBubbleSize val="0"/>
        </c:dLbls>
        <c:marker val="1"/>
        <c:smooth val="0"/>
        <c:axId val="90589056"/>
        <c:axId val="90591232"/>
      </c:lineChart>
      <c:catAx>
        <c:axId val="9058905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0591232"/>
        <c:crosses val="autoZero"/>
        <c:auto val="1"/>
        <c:lblAlgn val="ctr"/>
        <c:lblOffset val="100"/>
        <c:noMultiLvlLbl val="0"/>
      </c:catAx>
      <c:valAx>
        <c:axId val="90591232"/>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0589056"/>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261301727096306"/>
          <c:y val="2.6209673296703522E-2"/>
        </c:manualLayout>
      </c:layout>
      <c:overlay val="0"/>
    </c:title>
    <c:autoTitleDeleted val="0"/>
    <c:plotArea>
      <c:layout/>
      <c:barChart>
        <c:barDir val="col"/>
        <c:grouping val="stacked"/>
        <c:varyColors val="0"/>
        <c:ser>
          <c:idx val="0"/>
          <c:order val="0"/>
          <c:tx>
            <c:strRef>
              <c:f>'SAMT imagerie'!$A$49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imagerie'!$B$52:$S$52,'SAMT imagerie'!$M$44:$S$44)</c:f>
                <c:numCache>
                  <c:formatCode>General</c:formatCode>
                  <c:ptCount val="25"/>
                  <c:pt idx="0">
                    <c:v>0.3530630267984558</c:v>
                  </c:pt>
                  <c:pt idx="1">
                    <c:v>0</c:v>
                  </c:pt>
                  <c:pt idx="2">
                    <c:v>0.15028212394278695</c:v>
                  </c:pt>
                  <c:pt idx="3">
                    <c:v>0.20859043822524437</c:v>
                  </c:pt>
                  <c:pt idx="4">
                    <c:v>0.13560504775683802</c:v>
                  </c:pt>
                  <c:pt idx="5">
                    <c:v>0.19335583003515189</c:v>
                  </c:pt>
                  <c:pt idx="6">
                    <c:v>0.15505894220362015</c:v>
                  </c:pt>
                  <c:pt idx="7">
                    <c:v>0.46460064869189988</c:v>
                  </c:pt>
                  <c:pt idx="8">
                    <c:v>0.60117843337341781</c:v>
                  </c:pt>
                  <c:pt idx="9">
                    <c:v>0.24707182591996446</c:v>
                  </c:pt>
                  <c:pt idx="10">
                    <c:v>0.62552649407713101</c:v>
                  </c:pt>
                  <c:pt idx="11">
                    <c:v>0.18895955425519251</c:v>
                  </c:pt>
                  <c:pt idx="12">
                    <c:v>0.32721163577927515</c:v>
                  </c:pt>
                  <c:pt idx="13">
                    <c:v>0.69651427846200109</c:v>
                  </c:pt>
                  <c:pt idx="14">
                    <c:v>0.17937275991572532</c:v>
                  </c:pt>
                  <c:pt idx="15">
                    <c:v>0</c:v>
                  </c:pt>
                  <c:pt idx="16">
                    <c:v>8.3900056176752669E-2</c:v>
                  </c:pt>
                  <c:pt idx="17">
                    <c:v>0.46095102883308892</c:v>
                  </c:pt>
                  <c:pt idx="18">
                    <c:v>0.22102623646069386</c:v>
                  </c:pt>
                  <c:pt idx="19">
                    <c:v>0</c:v>
                  </c:pt>
                  <c:pt idx="20">
                    <c:v>0</c:v>
                  </c:pt>
                  <c:pt idx="21">
                    <c:v>1.5809917312412658E-3</c:v>
                  </c:pt>
                  <c:pt idx="22">
                    <c:v>0.5661209399943069</c:v>
                  </c:pt>
                  <c:pt idx="23">
                    <c:v>0.29176065530484507</c:v>
                  </c:pt>
                  <c:pt idx="24">
                    <c:v>8.2902443374547996E-2</c:v>
                  </c:pt>
                </c:numCache>
              </c:numRef>
            </c:minus>
          </c:errBars>
          <c:cat>
            <c:strRef>
              <c:f>('SAMT imagerie'!$B$48:$S$48,'SAMT imagerie'!$M$40:$S$40)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imagerie'!$B$49:$S$49,'SAMT imagerie'!$M$41:$S$41)</c:f>
              <c:numCache>
                <c:formatCode>_(* #,##0.00_);_(* \(#,##0.00\);_(* "-"??_);_(@_)</c:formatCode>
                <c:ptCount val="25"/>
                <c:pt idx="0">
                  <c:v>1.4785713224772208</c:v>
                </c:pt>
                <c:pt idx="1">
                  <c:v>0</c:v>
                </c:pt>
                <c:pt idx="2">
                  <c:v>1.5304444824831587</c:v>
                </c:pt>
                <c:pt idx="3">
                  <c:v>1.2793120348422886</c:v>
                </c:pt>
                <c:pt idx="4">
                  <c:v>1.2487024916438334</c:v>
                </c:pt>
                <c:pt idx="5">
                  <c:v>1.2013780008717647</c:v>
                </c:pt>
                <c:pt idx="6">
                  <c:v>1.3908395015844397</c:v>
                </c:pt>
                <c:pt idx="7">
                  <c:v>1.7048913575194726</c:v>
                </c:pt>
                <c:pt idx="8">
                  <c:v>2.1304640103638492</c:v>
                </c:pt>
                <c:pt idx="9">
                  <c:v>1.7616717581005541</c:v>
                </c:pt>
                <c:pt idx="10">
                  <c:v>2.6457806663779779</c:v>
                </c:pt>
                <c:pt idx="11">
                  <c:v>1.700119682263157</c:v>
                </c:pt>
                <c:pt idx="12">
                  <c:v>2.3552262785838995</c:v>
                </c:pt>
                <c:pt idx="13">
                  <c:v>1.7634030526132709</c:v>
                </c:pt>
                <c:pt idx="14">
                  <c:v>1.4263794392196276</c:v>
                </c:pt>
                <c:pt idx="15">
                  <c:v>0</c:v>
                </c:pt>
                <c:pt idx="16">
                  <c:v>1.9648616968148864</c:v>
                </c:pt>
                <c:pt idx="17">
                  <c:v>1.7476192351385949</c:v>
                </c:pt>
                <c:pt idx="18">
                  <c:v>1.7288471573114232</c:v>
                </c:pt>
                <c:pt idx="19">
                  <c:v>1.7426434013030765</c:v>
                </c:pt>
                <c:pt idx="20">
                  <c:v>0</c:v>
                </c:pt>
                <c:pt idx="21">
                  <c:v>1.5931339086702785</c:v>
                </c:pt>
                <c:pt idx="22">
                  <c:v>1.561364151785823</c:v>
                </c:pt>
                <c:pt idx="23">
                  <c:v>2.1930622939596733</c:v>
                </c:pt>
                <c:pt idx="24">
                  <c:v>1.5068175045985488</c:v>
                </c:pt>
              </c:numCache>
            </c:numRef>
          </c:val>
        </c:ser>
        <c:ser>
          <c:idx val="1"/>
          <c:order val="1"/>
          <c:tx>
            <c:strRef>
              <c:f>'SAMT imagerie'!$A$50</c:f>
              <c:strCache>
                <c:ptCount val="1"/>
                <c:pt idx="0">
                  <c:v>2eme morceau</c:v>
                </c:pt>
              </c:strCache>
            </c:strRef>
          </c:tx>
          <c:spPr>
            <a:solidFill>
              <a:srgbClr val="968FAB"/>
            </a:solidFill>
            <a:ln>
              <a:solidFill>
                <a:schemeClr val="tx1"/>
              </a:solidFill>
            </a:ln>
          </c:spPr>
          <c:invertIfNegative val="0"/>
          <c:cat>
            <c:strRef>
              <c:f>('SAMT imagerie'!$B$48:$S$48,'SAMT imagerie'!$M$40:$S$40)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imagerie'!$B$50:$S$50,'SAMT imagerie'!$M$42:$S$42)</c:f>
              <c:numCache>
                <c:formatCode>_(* #,##0.00_);_(* \(#,##0.00\);_(* "-"??_);_(@_)</c:formatCode>
                <c:ptCount val="25"/>
                <c:pt idx="0">
                  <c:v>0.46362609121883036</c:v>
                </c:pt>
                <c:pt idx="1">
                  <c:v>0</c:v>
                </c:pt>
                <c:pt idx="2">
                  <c:v>0.10525471034013978</c:v>
                </c:pt>
                <c:pt idx="3">
                  <c:v>0.23709336822865845</c:v>
                </c:pt>
                <c:pt idx="4">
                  <c:v>0.1812940378146759</c:v>
                </c:pt>
                <c:pt idx="5">
                  <c:v>0.39990408771386821</c:v>
                </c:pt>
                <c:pt idx="6">
                  <c:v>0.45313645571465977</c:v>
                </c:pt>
                <c:pt idx="7">
                  <c:v>0.27987769479016888</c:v>
                </c:pt>
                <c:pt idx="8">
                  <c:v>0.74308753276971995</c:v>
                </c:pt>
                <c:pt idx="9">
                  <c:v>0.74638298277472392</c:v>
                </c:pt>
                <c:pt idx="10">
                  <c:v>1.2082265959200771</c:v>
                </c:pt>
                <c:pt idx="11">
                  <c:v>0.14601577679561628</c:v>
                </c:pt>
                <c:pt idx="12">
                  <c:v>0.83559002523513781</c:v>
                </c:pt>
                <c:pt idx="13">
                  <c:v>1.2134630919609761</c:v>
                </c:pt>
                <c:pt idx="14">
                  <c:v>0.26284794809923429</c:v>
                </c:pt>
                <c:pt idx="15">
                  <c:v>0</c:v>
                </c:pt>
                <c:pt idx="16">
                  <c:v>0.33120466754616129</c:v>
                </c:pt>
                <c:pt idx="17">
                  <c:v>0.47952611496393183</c:v>
                </c:pt>
                <c:pt idx="18">
                  <c:v>0.37994425842708801</c:v>
                </c:pt>
                <c:pt idx="19">
                  <c:v>0</c:v>
                </c:pt>
                <c:pt idx="20">
                  <c:v>0</c:v>
                </c:pt>
                <c:pt idx="21">
                  <c:v>2.634986218735369E-3</c:v>
                </c:pt>
                <c:pt idx="22">
                  <c:v>0.83236722917707939</c:v>
                </c:pt>
                <c:pt idx="23">
                  <c:v>0.7481820345258301</c:v>
                </c:pt>
                <c:pt idx="24">
                  <c:v>0.46714677754260148</c:v>
                </c:pt>
              </c:numCache>
            </c:numRef>
          </c:val>
        </c:ser>
        <c:ser>
          <c:idx val="2"/>
          <c:order val="2"/>
          <c:tx>
            <c:strRef>
              <c:f>'SAMT imagerie'!$A$51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imagerie'!$B$53:$S$53,'SAMT imagerie'!$M$45:$S$45)</c:f>
                <c:numCache>
                  <c:formatCode>General</c:formatCode>
                  <c:ptCount val="25"/>
                  <c:pt idx="0">
                    <c:v>4.4061751986063342</c:v>
                  </c:pt>
                  <c:pt idx="1">
                    <c:v>0</c:v>
                  </c:pt>
                  <c:pt idx="2">
                    <c:v>0.15757130529399155</c:v>
                  </c:pt>
                  <c:pt idx="3">
                    <c:v>1.1099770741769794</c:v>
                  </c:pt>
                  <c:pt idx="4">
                    <c:v>1.7240798215831457</c:v>
                  </c:pt>
                  <c:pt idx="5">
                    <c:v>1.0375639226328168</c:v>
                  </c:pt>
                  <c:pt idx="6">
                    <c:v>1.0303534506127225</c:v>
                  </c:pt>
                  <c:pt idx="7">
                    <c:v>2.1318411694058681</c:v>
                  </c:pt>
                  <c:pt idx="8">
                    <c:v>24.507369032799012</c:v>
                  </c:pt>
                  <c:pt idx="9">
                    <c:v>49.411128277795392</c:v>
                  </c:pt>
                  <c:pt idx="10">
                    <c:v>6.2969414304923985</c:v>
                  </c:pt>
                  <c:pt idx="11">
                    <c:v>2.2419160157680622</c:v>
                  </c:pt>
                  <c:pt idx="12">
                    <c:v>3.0119162548396829</c:v>
                  </c:pt>
                  <c:pt idx="13">
                    <c:v>64.958405024593347</c:v>
                  </c:pt>
                  <c:pt idx="14">
                    <c:v>0.62463941423607006</c:v>
                  </c:pt>
                  <c:pt idx="15">
                    <c:v>0</c:v>
                  </c:pt>
                  <c:pt idx="16">
                    <c:v>57.455176524881594</c:v>
                  </c:pt>
                  <c:pt idx="17">
                    <c:v>1.3323972164808318</c:v>
                  </c:pt>
                  <c:pt idx="18">
                    <c:v>4.5348808303628854</c:v>
                  </c:pt>
                  <c:pt idx="19">
                    <c:v>0</c:v>
                  </c:pt>
                  <c:pt idx="20">
                    <c:v>0</c:v>
                  </c:pt>
                  <c:pt idx="21">
                    <c:v>28.192925242391858</c:v>
                  </c:pt>
                  <c:pt idx="22">
                    <c:v>35.436564510084239</c:v>
                  </c:pt>
                  <c:pt idx="23">
                    <c:v>17.024955568100467</c:v>
                  </c:pt>
                  <c:pt idx="24">
                    <c:v>0.27312517792513713</c:v>
                  </c:pt>
                </c:numCache>
              </c:numRef>
            </c:plus>
            <c:minus>
              <c:numLit>
                <c:formatCode>General</c:formatCode>
                <c:ptCount val="1"/>
                <c:pt idx="0">
                  <c:v>0</c:v>
                </c:pt>
              </c:numLit>
            </c:minus>
          </c:errBars>
          <c:cat>
            <c:strRef>
              <c:f>('SAMT imagerie'!$B$48:$S$48,'SAMT imagerie'!$M$40:$S$40)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imagerie'!$B$51:$S$51,'SAMT imagerie'!$M$43:$S$43)</c:f>
              <c:numCache>
                <c:formatCode>_(* #,##0.00_);_(* \(#,##0.00\);_(* "-"??_);_(@_)</c:formatCode>
                <c:ptCount val="25"/>
                <c:pt idx="0">
                  <c:v>1.2418292781335067</c:v>
                </c:pt>
                <c:pt idx="1">
                  <c:v>0</c:v>
                </c:pt>
                <c:pt idx="2">
                  <c:v>0.28051316145297522</c:v>
                </c:pt>
                <c:pt idx="3">
                  <c:v>0.34482286005686591</c:v>
                </c:pt>
                <c:pt idx="4">
                  <c:v>0.31636861346761225</c:v>
                </c:pt>
                <c:pt idx="5">
                  <c:v>0.43824300987663589</c:v>
                </c:pt>
                <c:pt idx="6">
                  <c:v>0.6851155061790748</c:v>
                </c:pt>
                <c:pt idx="7">
                  <c:v>0.83441501814344843</c:v>
                </c:pt>
                <c:pt idx="8">
                  <c:v>2.9607236262308101</c:v>
                </c:pt>
                <c:pt idx="9">
                  <c:v>2.0315455161209446</c:v>
                </c:pt>
                <c:pt idx="10">
                  <c:v>4.1228997194265826</c:v>
                </c:pt>
                <c:pt idx="11">
                  <c:v>1.2918727187364676</c:v>
                </c:pt>
                <c:pt idx="12">
                  <c:v>1.9262210706637504</c:v>
                </c:pt>
                <c:pt idx="13">
                  <c:v>3.5300757191459864</c:v>
                </c:pt>
                <c:pt idx="14">
                  <c:v>0.40413269046576494</c:v>
                </c:pt>
                <c:pt idx="15">
                  <c:v>0</c:v>
                </c:pt>
                <c:pt idx="16">
                  <c:v>32.204136039048841</c:v>
                </c:pt>
                <c:pt idx="17">
                  <c:v>1.0558714000886651</c:v>
                </c:pt>
                <c:pt idx="18">
                  <c:v>1.4461060865202806</c:v>
                </c:pt>
                <c:pt idx="19">
                  <c:v>0</c:v>
                </c:pt>
                <c:pt idx="20">
                  <c:v>0</c:v>
                </c:pt>
                <c:pt idx="21">
                  <c:v>46.988208737319781</c:v>
                </c:pt>
                <c:pt idx="22">
                  <c:v>3.2803318440995759</c:v>
                </c:pt>
                <c:pt idx="23">
                  <c:v>1.3529544488954452</c:v>
                </c:pt>
                <c:pt idx="24">
                  <c:v>0.58396570308490525</c:v>
                </c:pt>
              </c:numCache>
            </c:numRef>
          </c:val>
        </c:ser>
        <c:dLbls>
          <c:showLegendKey val="0"/>
          <c:showVal val="0"/>
          <c:showCatName val="0"/>
          <c:showSerName val="0"/>
          <c:showPercent val="0"/>
          <c:showBubbleSize val="0"/>
        </c:dLbls>
        <c:gapWidth val="150"/>
        <c:overlap val="100"/>
        <c:axId val="90622976"/>
        <c:axId val="90629248"/>
      </c:barChart>
      <c:lineChart>
        <c:grouping val="standard"/>
        <c:varyColors val="0"/>
        <c:ser>
          <c:idx val="5"/>
          <c:order val="3"/>
          <c:tx>
            <c:strRef>
              <c:f>'SAMT imagerie'!$A$54</c:f>
              <c:strCache>
                <c:ptCount val="1"/>
                <c:pt idx="0">
                  <c:v>Moyenne</c:v>
                </c:pt>
              </c:strCache>
            </c:strRef>
          </c:tx>
          <c:spPr>
            <a:ln>
              <a:noFill/>
            </a:ln>
          </c:spPr>
          <c:marker>
            <c:symbol val="plus"/>
            <c:size val="6"/>
            <c:spPr>
              <a:ln>
                <a:solidFill>
                  <a:schemeClr val="tx1"/>
                </a:solidFill>
              </a:ln>
            </c:spPr>
          </c:marker>
          <c:cat>
            <c:strRef>
              <c:f>('SAMT imagerie'!$B$48:$S$48,'SAMT imagerie'!$M$40:$S$40)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imagerie'!$B$54:$S$54,'SAMT imagerie'!$M$46:$S$46)</c:f>
              <c:numCache>
                <c:formatCode>_(* #,##0.00_);_(* \(#,##0.00\);_(* "-"??_);_(@_)</c:formatCode>
                <c:ptCount val="25"/>
                <c:pt idx="0">
                  <c:v>7.0138362110283605</c:v>
                </c:pt>
                <c:pt idx="1">
                  <c:v>0</c:v>
                </c:pt>
                <c:pt idx="2">
                  <c:v>1.8242056044710235</c:v>
                </c:pt>
                <c:pt idx="3">
                  <c:v>1.7588081942558984</c:v>
                </c:pt>
                <c:pt idx="4">
                  <c:v>1.8107684797215431</c:v>
                </c:pt>
                <c:pt idx="5">
                  <c:v>2.9274019807616716</c:v>
                </c:pt>
                <c:pt idx="6">
                  <c:v>5.2599551899889319</c:v>
                </c:pt>
                <c:pt idx="7">
                  <c:v>5.3053188793529813</c:v>
                </c:pt>
                <c:pt idx="8">
                  <c:v>15.009247043617172</c:v>
                </c:pt>
                <c:pt idx="9">
                  <c:v>11.561729374296892</c:v>
                </c:pt>
                <c:pt idx="10">
                  <c:v>9.7568625880842941</c:v>
                </c:pt>
                <c:pt idx="11">
                  <c:v>2.9801330286118928</c:v>
                </c:pt>
                <c:pt idx="12">
                  <c:v>6.5586199254401265</c:v>
                </c:pt>
                <c:pt idx="13">
                  <c:v>13.92064211150274</c:v>
                </c:pt>
                <c:pt idx="14">
                  <c:v>2.3667419160917209</c:v>
                </c:pt>
                <c:pt idx="15">
                  <c:v>0</c:v>
                </c:pt>
                <c:pt idx="16">
                  <c:v>34.168997735863726</c:v>
                </c:pt>
                <c:pt idx="17">
                  <c:v>2.9188567159504468</c:v>
                </c:pt>
                <c:pt idx="18">
                  <c:v>12.289756176444547</c:v>
                </c:pt>
                <c:pt idx="19">
                  <c:v>1.7426434013030765</c:v>
                </c:pt>
                <c:pt idx="20">
                  <c:v>0</c:v>
                </c:pt>
                <c:pt idx="21">
                  <c:v>32.919484728956377</c:v>
                </c:pt>
                <c:pt idx="22">
                  <c:v>12.945975428160443</c:v>
                </c:pt>
                <c:pt idx="23">
                  <c:v>9.1759084683029801</c:v>
                </c:pt>
                <c:pt idx="24">
                  <c:v>2.3723184777005448</c:v>
                </c:pt>
              </c:numCache>
            </c:numRef>
          </c:val>
          <c:smooth val="0"/>
        </c:ser>
        <c:dLbls>
          <c:showLegendKey val="0"/>
          <c:showVal val="0"/>
          <c:showCatName val="0"/>
          <c:showSerName val="0"/>
          <c:showPercent val="0"/>
          <c:showBubbleSize val="0"/>
        </c:dLbls>
        <c:marker val="1"/>
        <c:smooth val="0"/>
        <c:axId val="90622976"/>
        <c:axId val="90629248"/>
      </c:lineChart>
      <c:catAx>
        <c:axId val="9062297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0629248"/>
        <c:crosses val="autoZero"/>
        <c:auto val="1"/>
        <c:lblAlgn val="ctr"/>
        <c:lblOffset val="100"/>
        <c:noMultiLvlLbl val="0"/>
      </c:catAx>
      <c:valAx>
        <c:axId val="90629248"/>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0622976"/>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imagerie'!$C$59:$G$59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imagerie'!$C$60:$G$60</c:f>
              <c:numCache>
                <c:formatCode>#,##0.00\ "€"</c:formatCode>
                <c:ptCount val="5"/>
                <c:pt idx="0">
                  <c:v>0.37682869893184012</c:v>
                </c:pt>
                <c:pt idx="1">
                  <c:v>0.73694967800970879</c:v>
                </c:pt>
                <c:pt idx="2">
                  <c:v>0.43242641708728158</c:v>
                </c:pt>
                <c:pt idx="3">
                  <c:v>3.2453091221303361E-2</c:v>
                </c:pt>
                <c:pt idx="4">
                  <c:v>0.1327291653450165</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266610605713121"/>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Méd nuclé'!$A$44:$K$44</c:f>
                <c:numCache>
                  <c:formatCode>General</c:formatCode>
                  <c:ptCount val="11"/>
                  <c:pt idx="0">
                    <c:v>0.36206176241727972</c:v>
                  </c:pt>
                  <c:pt idx="1">
                    <c:v>0</c:v>
                  </c:pt>
                  <c:pt idx="2">
                    <c:v>0.24854178387303039</c:v>
                  </c:pt>
                  <c:pt idx="3">
                    <c:v>0.304804450148914</c:v>
                  </c:pt>
                  <c:pt idx="4">
                    <c:v>0.30655790644451919</c:v>
                  </c:pt>
                  <c:pt idx="5">
                    <c:v>2.1154412546837662</c:v>
                  </c:pt>
                  <c:pt idx="6">
                    <c:v>0</c:v>
                  </c:pt>
                  <c:pt idx="7">
                    <c:v>0</c:v>
                  </c:pt>
                  <c:pt idx="8">
                    <c:v>0</c:v>
                  </c:pt>
                  <c:pt idx="9">
                    <c:v>6.9638491099785593E-2</c:v>
                  </c:pt>
                  <c:pt idx="10">
                    <c:v>0.22535328260219734</c:v>
                  </c:pt>
                </c:numCache>
              </c:numRef>
            </c:minus>
          </c:errBars>
          <c:cat>
            <c:strRef>
              <c:f>'SAMT Méd nuclé'!$A$40:$K$40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Méd nuclé'!$A$41:$K$41</c:f>
              <c:numCache>
                <c:formatCode>_(* #,##0.00_);_(* \(#,##0.00\);_(* "-"??_);_(@_)</c:formatCode>
                <c:ptCount val="11"/>
                <c:pt idx="0">
                  <c:v>2.6497106806920345</c:v>
                </c:pt>
                <c:pt idx="1">
                  <c:v>0</c:v>
                </c:pt>
                <c:pt idx="2">
                  <c:v>2.7705392448100508</c:v>
                </c:pt>
                <c:pt idx="3">
                  <c:v>2.5849193725919624</c:v>
                </c:pt>
                <c:pt idx="4">
                  <c:v>2.5716048372241556</c:v>
                </c:pt>
                <c:pt idx="5">
                  <c:v>12.155871014100033</c:v>
                </c:pt>
                <c:pt idx="6">
                  <c:v>0</c:v>
                </c:pt>
                <c:pt idx="7">
                  <c:v>0</c:v>
                </c:pt>
                <c:pt idx="8">
                  <c:v>0</c:v>
                </c:pt>
                <c:pt idx="9">
                  <c:v>2.9747180680219345</c:v>
                </c:pt>
                <c:pt idx="10">
                  <c:v>2.5200250761379066</c:v>
                </c:pt>
              </c:numCache>
            </c:numRef>
          </c:val>
        </c:ser>
        <c:ser>
          <c:idx val="1"/>
          <c:order val="1"/>
          <c:spPr>
            <a:solidFill>
              <a:srgbClr val="968FAB"/>
            </a:solidFill>
            <a:ln>
              <a:solidFill>
                <a:schemeClr val="tx1"/>
              </a:solidFill>
            </a:ln>
          </c:spPr>
          <c:invertIfNegative val="0"/>
          <c:cat>
            <c:strRef>
              <c:f>'SAMT Méd nuclé'!$A$40:$K$40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Méd nuclé'!$A$42:$K$42</c:f>
              <c:numCache>
                <c:formatCode>_(* #,##0.00_);_(* \(#,##0.00\);_(* "-"??_);_(@_)</c:formatCode>
                <c:ptCount val="11"/>
                <c:pt idx="0">
                  <c:v>0.46113360371459056</c:v>
                </c:pt>
                <c:pt idx="1">
                  <c:v>0</c:v>
                </c:pt>
                <c:pt idx="2">
                  <c:v>0.40128268251257726</c:v>
                </c:pt>
                <c:pt idx="3">
                  <c:v>0.40163107804196896</c:v>
                </c:pt>
                <c:pt idx="4">
                  <c:v>0.27097217353194969</c:v>
                </c:pt>
                <c:pt idx="5">
                  <c:v>3.5257354244729484</c:v>
                </c:pt>
                <c:pt idx="6">
                  <c:v>0</c:v>
                </c:pt>
                <c:pt idx="7">
                  <c:v>0</c:v>
                </c:pt>
                <c:pt idx="8">
                  <c:v>0</c:v>
                </c:pt>
                <c:pt idx="9">
                  <c:v>0.44425131394456452</c:v>
                </c:pt>
                <c:pt idx="10">
                  <c:v>1.1842610184667879</c:v>
                </c:pt>
              </c:numCache>
            </c:numRef>
          </c:val>
        </c:ser>
        <c:ser>
          <c:idx val="2"/>
          <c:order val="2"/>
          <c:spPr>
            <a:solidFill>
              <a:srgbClr val="968FAB"/>
            </a:solidFill>
            <a:ln>
              <a:solidFill>
                <a:schemeClr val="tx1"/>
              </a:solidFill>
            </a:ln>
          </c:spPr>
          <c:invertIfNegative val="0"/>
          <c:errBars>
            <c:errBarType val="plus"/>
            <c:errValType val="cust"/>
            <c:noEndCap val="0"/>
            <c:plus>
              <c:numRef>
                <c:f>'SAMT Méd nuclé'!$A$45:$K$45</c:f>
                <c:numCache>
                  <c:formatCode>General</c:formatCode>
                  <c:ptCount val="11"/>
                  <c:pt idx="0">
                    <c:v>2.9527605628665485</c:v>
                  </c:pt>
                  <c:pt idx="1">
                    <c:v>0</c:v>
                  </c:pt>
                  <c:pt idx="2">
                    <c:v>1.7972521304860907</c:v>
                  </c:pt>
                  <c:pt idx="3">
                    <c:v>1.2715298981331924</c:v>
                  </c:pt>
                  <c:pt idx="4">
                    <c:v>0.9919656039185285</c:v>
                  </c:pt>
                  <c:pt idx="5">
                    <c:v>2.1154412546837662</c:v>
                  </c:pt>
                  <c:pt idx="6">
                    <c:v>0</c:v>
                  </c:pt>
                  <c:pt idx="7">
                    <c:v>0</c:v>
                  </c:pt>
                  <c:pt idx="8">
                    <c:v>0</c:v>
                  </c:pt>
                  <c:pt idx="9">
                    <c:v>7.5462890516723569</c:v>
                  </c:pt>
                  <c:pt idx="10">
                    <c:v>3.4869757205320422</c:v>
                  </c:pt>
                </c:numCache>
              </c:numRef>
            </c:plus>
            <c:minus>
              <c:numLit>
                <c:formatCode>General</c:formatCode>
                <c:ptCount val="1"/>
                <c:pt idx="0">
                  <c:v>1</c:v>
                </c:pt>
              </c:numLit>
            </c:minus>
          </c:errBars>
          <c:cat>
            <c:strRef>
              <c:f>'SAMT Méd nuclé'!$A$40:$K$40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Méd nuclé'!$A$43:$K$43</c:f>
              <c:numCache>
                <c:formatCode>_(* #,##0.00_);_(* \(#,##0.00\);_(* "-"??_);_(@_)</c:formatCode>
                <c:ptCount val="11"/>
                <c:pt idx="0">
                  <c:v>1.4639712205213509</c:v>
                </c:pt>
                <c:pt idx="1">
                  <c:v>0</c:v>
                </c:pt>
                <c:pt idx="2">
                  <c:v>1.3667660625295373</c:v>
                </c:pt>
                <c:pt idx="3">
                  <c:v>0.90163184338668367</c:v>
                </c:pt>
                <c:pt idx="4">
                  <c:v>0.82931778410396895</c:v>
                </c:pt>
                <c:pt idx="5">
                  <c:v>3.5257354244729449</c:v>
                </c:pt>
                <c:pt idx="6">
                  <c:v>0</c:v>
                </c:pt>
                <c:pt idx="7">
                  <c:v>0</c:v>
                </c:pt>
                <c:pt idx="8">
                  <c:v>0</c:v>
                </c:pt>
                <c:pt idx="9">
                  <c:v>4.5979460698182129</c:v>
                </c:pt>
                <c:pt idx="10">
                  <c:v>1.263122787952736</c:v>
                </c:pt>
              </c:numCache>
            </c:numRef>
          </c:val>
        </c:ser>
        <c:dLbls>
          <c:showLegendKey val="0"/>
          <c:showVal val="0"/>
          <c:showCatName val="0"/>
          <c:showSerName val="0"/>
          <c:showPercent val="0"/>
          <c:showBubbleSize val="0"/>
        </c:dLbls>
        <c:gapWidth val="150"/>
        <c:overlap val="100"/>
        <c:axId val="90985984"/>
        <c:axId val="90987904"/>
      </c:barChart>
      <c:lineChart>
        <c:grouping val="standard"/>
        <c:varyColors val="0"/>
        <c:ser>
          <c:idx val="5"/>
          <c:order val="3"/>
          <c:spPr>
            <a:ln w="28575">
              <a:noFill/>
            </a:ln>
          </c:spPr>
          <c:marker>
            <c:symbol val="plus"/>
            <c:size val="6"/>
            <c:spPr>
              <a:ln>
                <a:solidFill>
                  <a:schemeClr val="tx1"/>
                </a:solidFill>
              </a:ln>
            </c:spPr>
          </c:marker>
          <c:cat>
            <c:strRef>
              <c:f>'SAMT Méd nuclé'!$A$40:$K$40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Méd nuclé'!$A$46:$K$46</c:f>
              <c:numCache>
                <c:formatCode>_(* #,##0.00_);_(* \(#,##0.00\);_(* "-"??_);_(@_)</c:formatCode>
                <c:ptCount val="11"/>
                <c:pt idx="0">
                  <c:v>5.0606366656440391</c:v>
                </c:pt>
                <c:pt idx="1">
                  <c:v>0</c:v>
                </c:pt>
                <c:pt idx="2">
                  <c:v>5.0088931503471228</c:v>
                </c:pt>
                <c:pt idx="3">
                  <c:v>5.0712071965641741</c:v>
                </c:pt>
                <c:pt idx="4">
                  <c:v>4.4281526970484899</c:v>
                </c:pt>
                <c:pt idx="5">
                  <c:v>15.681606438572981</c:v>
                </c:pt>
                <c:pt idx="6">
                  <c:v>0</c:v>
                </c:pt>
                <c:pt idx="7">
                  <c:v>0</c:v>
                </c:pt>
                <c:pt idx="8">
                  <c:v>0</c:v>
                </c:pt>
                <c:pt idx="9">
                  <c:v>7.5726641378401478</c:v>
                </c:pt>
                <c:pt idx="10">
                  <c:v>4.4419885900135823</c:v>
                </c:pt>
              </c:numCache>
            </c:numRef>
          </c:val>
          <c:smooth val="0"/>
        </c:ser>
        <c:dLbls>
          <c:showLegendKey val="0"/>
          <c:showVal val="0"/>
          <c:showCatName val="0"/>
          <c:showSerName val="0"/>
          <c:showPercent val="0"/>
          <c:showBubbleSize val="0"/>
        </c:dLbls>
        <c:marker val="1"/>
        <c:smooth val="0"/>
        <c:axId val="90985984"/>
        <c:axId val="90987904"/>
      </c:lineChart>
      <c:catAx>
        <c:axId val="9098598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0987904"/>
        <c:crosses val="autoZero"/>
        <c:auto val="1"/>
        <c:lblAlgn val="ctr"/>
        <c:lblOffset val="100"/>
        <c:noMultiLvlLbl val="0"/>
      </c:catAx>
      <c:valAx>
        <c:axId val="90987904"/>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0985984"/>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174896565537705"/>
          <c:y val="2.6209673296703522E-2"/>
        </c:manualLayout>
      </c:layout>
      <c:overlay val="0"/>
    </c:title>
    <c:autoTitleDeleted val="0"/>
    <c:plotArea>
      <c:layout/>
      <c:barChart>
        <c:barDir val="col"/>
        <c:grouping val="stacked"/>
        <c:varyColors val="0"/>
        <c:ser>
          <c:idx val="0"/>
          <c:order val="0"/>
          <c:tx>
            <c:strRef>
              <c:f>'SAMT Méd nuclé'!$A$49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Méd nuclé'!$B$52:$S$52,'SAMT Méd nuclé'!$M$44:$S$44)</c:f>
                <c:numCache>
                  <c:formatCode>General</c:formatCode>
                  <c:ptCount val="25"/>
                  <c:pt idx="0">
                    <c:v>0.36206176241727972</c:v>
                  </c:pt>
                  <c:pt idx="1">
                    <c:v>0</c:v>
                  </c:pt>
                  <c:pt idx="2">
                    <c:v>0.24854178387303039</c:v>
                  </c:pt>
                  <c:pt idx="3">
                    <c:v>0.30655790644451919</c:v>
                  </c:pt>
                  <c:pt idx="4">
                    <c:v>0</c:v>
                  </c:pt>
                  <c:pt idx="5">
                    <c:v>2.1154412546837662</c:v>
                  </c:pt>
                  <c:pt idx="6">
                    <c:v>0</c:v>
                  </c:pt>
                  <c:pt idx="7">
                    <c:v>0</c:v>
                  </c:pt>
                  <c:pt idx="8">
                    <c:v>0</c:v>
                  </c:pt>
                  <c:pt idx="9">
                    <c:v>0</c:v>
                  </c:pt>
                  <c:pt idx="10">
                    <c:v>0</c:v>
                  </c:pt>
                  <c:pt idx="11">
                    <c:v>0</c:v>
                  </c:pt>
                  <c:pt idx="12">
                    <c:v>0</c:v>
                  </c:pt>
                  <c:pt idx="13">
                    <c:v>0</c:v>
                  </c:pt>
                  <c:pt idx="14">
                    <c:v>0.28976361873333367</c:v>
                  </c:pt>
                  <c:pt idx="15">
                    <c:v>0</c:v>
                  </c:pt>
                  <c:pt idx="16">
                    <c:v>0</c:v>
                  </c:pt>
                  <c:pt idx="17">
                    <c:v>0</c:v>
                  </c:pt>
                  <c:pt idx="18">
                    <c:v>0</c:v>
                  </c:pt>
                  <c:pt idx="19">
                    <c:v>0</c:v>
                  </c:pt>
                  <c:pt idx="20">
                    <c:v>0</c:v>
                  </c:pt>
                  <c:pt idx="21">
                    <c:v>0</c:v>
                  </c:pt>
                  <c:pt idx="22">
                    <c:v>0</c:v>
                  </c:pt>
                  <c:pt idx="23">
                    <c:v>0</c:v>
                  </c:pt>
                  <c:pt idx="24">
                    <c:v>0.22535328260219734</c:v>
                  </c:pt>
                </c:numCache>
              </c:numRef>
            </c:minus>
          </c:errBars>
          <c:cat>
            <c:strRef>
              <c:f>('SAMT Méd nuclé'!$B$48:$S$48,'SAMT Méd nuclé'!$M$40:$S$40)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Méd nuclé'!$B$49:$S$49,'SAMT Méd nuclé'!$M$41:$S$41)</c:f>
              <c:numCache>
                <c:formatCode>_(* #,##0.00_);_(* \(#,##0.00\);_(* "-"??_);_(@_)</c:formatCode>
                <c:ptCount val="25"/>
                <c:pt idx="0">
                  <c:v>2.6497106806920345</c:v>
                </c:pt>
                <c:pt idx="1">
                  <c:v>0</c:v>
                </c:pt>
                <c:pt idx="2">
                  <c:v>2.7705392448100508</c:v>
                </c:pt>
                <c:pt idx="3">
                  <c:v>2.5716048372241556</c:v>
                </c:pt>
                <c:pt idx="4">
                  <c:v>0</c:v>
                </c:pt>
                <c:pt idx="5">
                  <c:v>12.155871014100033</c:v>
                </c:pt>
                <c:pt idx="6">
                  <c:v>0</c:v>
                </c:pt>
                <c:pt idx="7">
                  <c:v>0</c:v>
                </c:pt>
                <c:pt idx="8">
                  <c:v>0</c:v>
                </c:pt>
                <c:pt idx="9">
                  <c:v>0</c:v>
                </c:pt>
                <c:pt idx="10">
                  <c:v>0</c:v>
                </c:pt>
                <c:pt idx="11">
                  <c:v>0</c:v>
                </c:pt>
                <c:pt idx="12">
                  <c:v>0</c:v>
                </c:pt>
                <c:pt idx="13">
                  <c:v>0</c:v>
                </c:pt>
                <c:pt idx="14">
                  <c:v>3.3415932807445152</c:v>
                </c:pt>
                <c:pt idx="15">
                  <c:v>0</c:v>
                </c:pt>
                <c:pt idx="16">
                  <c:v>0</c:v>
                </c:pt>
                <c:pt idx="17">
                  <c:v>0</c:v>
                </c:pt>
                <c:pt idx="18">
                  <c:v>3.0134061186329264</c:v>
                </c:pt>
                <c:pt idx="19">
                  <c:v>0</c:v>
                </c:pt>
                <c:pt idx="20">
                  <c:v>0</c:v>
                </c:pt>
                <c:pt idx="21">
                  <c:v>0</c:v>
                </c:pt>
                <c:pt idx="22">
                  <c:v>0</c:v>
                </c:pt>
                <c:pt idx="23">
                  <c:v>0</c:v>
                </c:pt>
                <c:pt idx="24">
                  <c:v>2.5200250761379066</c:v>
                </c:pt>
              </c:numCache>
            </c:numRef>
          </c:val>
        </c:ser>
        <c:ser>
          <c:idx val="1"/>
          <c:order val="1"/>
          <c:tx>
            <c:strRef>
              <c:f>'SAMT Méd nuclé'!$A$50</c:f>
              <c:strCache>
                <c:ptCount val="1"/>
                <c:pt idx="0">
                  <c:v>2eme morceau</c:v>
                </c:pt>
              </c:strCache>
            </c:strRef>
          </c:tx>
          <c:spPr>
            <a:solidFill>
              <a:srgbClr val="968FAB"/>
            </a:solidFill>
            <a:ln>
              <a:solidFill>
                <a:schemeClr val="tx1"/>
              </a:solidFill>
            </a:ln>
          </c:spPr>
          <c:invertIfNegative val="0"/>
          <c:cat>
            <c:strRef>
              <c:f>('SAMT Méd nuclé'!$B$48:$S$48,'SAMT Méd nuclé'!$M$40:$S$40)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Méd nuclé'!$B$50:$S$50,'SAMT Méd nuclé'!$M$42:$S$42)</c:f>
              <c:numCache>
                <c:formatCode>_(* #,##0.00_);_(* \(#,##0.00\);_(* "-"??_);_(@_)</c:formatCode>
                <c:ptCount val="25"/>
                <c:pt idx="0">
                  <c:v>0.46113360371459056</c:v>
                </c:pt>
                <c:pt idx="1">
                  <c:v>0</c:v>
                </c:pt>
                <c:pt idx="2">
                  <c:v>0.40128268251257726</c:v>
                </c:pt>
                <c:pt idx="3">
                  <c:v>0.27097217353194969</c:v>
                </c:pt>
                <c:pt idx="4">
                  <c:v>0</c:v>
                </c:pt>
                <c:pt idx="5">
                  <c:v>3.5257354244729484</c:v>
                </c:pt>
                <c:pt idx="6">
                  <c:v>0</c:v>
                </c:pt>
                <c:pt idx="7">
                  <c:v>0</c:v>
                </c:pt>
                <c:pt idx="8">
                  <c:v>0</c:v>
                </c:pt>
                <c:pt idx="9">
                  <c:v>0</c:v>
                </c:pt>
                <c:pt idx="10">
                  <c:v>0</c:v>
                </c:pt>
                <c:pt idx="11">
                  <c:v>0</c:v>
                </c:pt>
                <c:pt idx="12">
                  <c:v>0</c:v>
                </c:pt>
                <c:pt idx="13">
                  <c:v>0</c:v>
                </c:pt>
                <c:pt idx="14">
                  <c:v>0.48293936455555642</c:v>
                </c:pt>
                <c:pt idx="15">
                  <c:v>0</c:v>
                </c:pt>
                <c:pt idx="16">
                  <c:v>0</c:v>
                </c:pt>
                <c:pt idx="17">
                  <c:v>0</c:v>
                </c:pt>
                <c:pt idx="18">
                  <c:v>0</c:v>
                </c:pt>
                <c:pt idx="19">
                  <c:v>0</c:v>
                </c:pt>
                <c:pt idx="20">
                  <c:v>0</c:v>
                </c:pt>
                <c:pt idx="21">
                  <c:v>0</c:v>
                </c:pt>
                <c:pt idx="22">
                  <c:v>0</c:v>
                </c:pt>
                <c:pt idx="23">
                  <c:v>0</c:v>
                </c:pt>
                <c:pt idx="24">
                  <c:v>1.1842610184667879</c:v>
                </c:pt>
              </c:numCache>
            </c:numRef>
          </c:val>
        </c:ser>
        <c:ser>
          <c:idx val="2"/>
          <c:order val="2"/>
          <c:tx>
            <c:strRef>
              <c:f>'SAMT Méd nuclé'!$A$51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Méd nuclé'!$B$53:$S$53,'SAMT Méd nuclé'!$M$45:$S$45)</c:f>
                <c:numCache>
                  <c:formatCode>General</c:formatCode>
                  <c:ptCount val="25"/>
                  <c:pt idx="0">
                    <c:v>2.9527605628665485</c:v>
                  </c:pt>
                  <c:pt idx="1">
                    <c:v>0</c:v>
                  </c:pt>
                  <c:pt idx="2">
                    <c:v>1.7972521304860907</c:v>
                  </c:pt>
                  <c:pt idx="3">
                    <c:v>0.9919656039185285</c:v>
                  </c:pt>
                  <c:pt idx="4">
                    <c:v>0</c:v>
                  </c:pt>
                  <c:pt idx="5">
                    <c:v>2.1154412546837662</c:v>
                  </c:pt>
                  <c:pt idx="6">
                    <c:v>0</c:v>
                  </c:pt>
                  <c:pt idx="7">
                    <c:v>0</c:v>
                  </c:pt>
                  <c:pt idx="8">
                    <c:v>0</c:v>
                  </c:pt>
                  <c:pt idx="9">
                    <c:v>0</c:v>
                  </c:pt>
                  <c:pt idx="10">
                    <c:v>0</c:v>
                  </c:pt>
                  <c:pt idx="11">
                    <c:v>0</c:v>
                  </c:pt>
                  <c:pt idx="12">
                    <c:v>0</c:v>
                  </c:pt>
                  <c:pt idx="13">
                    <c:v>0</c:v>
                  </c:pt>
                  <c:pt idx="14">
                    <c:v>5.0308593677815665</c:v>
                  </c:pt>
                  <c:pt idx="15">
                    <c:v>0</c:v>
                  </c:pt>
                  <c:pt idx="16">
                    <c:v>0</c:v>
                  </c:pt>
                  <c:pt idx="17">
                    <c:v>0</c:v>
                  </c:pt>
                  <c:pt idx="18">
                    <c:v>0</c:v>
                  </c:pt>
                  <c:pt idx="19">
                    <c:v>0</c:v>
                  </c:pt>
                  <c:pt idx="20">
                    <c:v>0</c:v>
                  </c:pt>
                  <c:pt idx="21">
                    <c:v>0</c:v>
                  </c:pt>
                  <c:pt idx="22">
                    <c:v>0</c:v>
                  </c:pt>
                  <c:pt idx="23">
                    <c:v>0</c:v>
                  </c:pt>
                  <c:pt idx="24">
                    <c:v>3.4869757205320422</c:v>
                  </c:pt>
                </c:numCache>
              </c:numRef>
            </c:plus>
            <c:minus>
              <c:numLit>
                <c:formatCode>General</c:formatCode>
                <c:ptCount val="1"/>
                <c:pt idx="0">
                  <c:v>0</c:v>
                </c:pt>
              </c:numLit>
            </c:minus>
          </c:errBars>
          <c:cat>
            <c:strRef>
              <c:f>('SAMT Méd nuclé'!$B$48:$S$48,'SAMT Méd nuclé'!$M$40:$S$40)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Méd nuclé'!$B$51:$S$51,'SAMT Méd nuclé'!$M$43:$S$43)</c:f>
              <c:numCache>
                <c:formatCode>_(* #,##0.00_);_(* \(#,##0.00\);_(* "-"??_);_(@_)</c:formatCode>
                <c:ptCount val="25"/>
                <c:pt idx="0">
                  <c:v>1.4639712205213509</c:v>
                </c:pt>
                <c:pt idx="1">
                  <c:v>0</c:v>
                </c:pt>
                <c:pt idx="2">
                  <c:v>1.3667660625295373</c:v>
                </c:pt>
                <c:pt idx="3">
                  <c:v>0.82931778410396895</c:v>
                </c:pt>
                <c:pt idx="4">
                  <c:v>0</c:v>
                </c:pt>
                <c:pt idx="5">
                  <c:v>3.5257354244729449</c:v>
                </c:pt>
                <c:pt idx="6">
                  <c:v>0</c:v>
                </c:pt>
                <c:pt idx="7">
                  <c:v>0</c:v>
                </c:pt>
                <c:pt idx="8">
                  <c:v>0</c:v>
                </c:pt>
                <c:pt idx="9">
                  <c:v>0</c:v>
                </c:pt>
                <c:pt idx="10">
                  <c:v>0</c:v>
                </c:pt>
                <c:pt idx="11">
                  <c:v>0</c:v>
                </c:pt>
                <c:pt idx="12">
                  <c:v>0</c:v>
                </c:pt>
                <c:pt idx="13">
                  <c:v>0</c:v>
                </c:pt>
                <c:pt idx="14">
                  <c:v>8.3847656129692822</c:v>
                </c:pt>
                <c:pt idx="15">
                  <c:v>0</c:v>
                </c:pt>
                <c:pt idx="16">
                  <c:v>0</c:v>
                </c:pt>
                <c:pt idx="17">
                  <c:v>0</c:v>
                </c:pt>
                <c:pt idx="18">
                  <c:v>0</c:v>
                </c:pt>
                <c:pt idx="19">
                  <c:v>0</c:v>
                </c:pt>
                <c:pt idx="20">
                  <c:v>0</c:v>
                </c:pt>
                <c:pt idx="21">
                  <c:v>0</c:v>
                </c:pt>
                <c:pt idx="22">
                  <c:v>0</c:v>
                </c:pt>
                <c:pt idx="23">
                  <c:v>0</c:v>
                </c:pt>
                <c:pt idx="24">
                  <c:v>1.263122787952736</c:v>
                </c:pt>
              </c:numCache>
            </c:numRef>
          </c:val>
        </c:ser>
        <c:dLbls>
          <c:showLegendKey val="0"/>
          <c:showVal val="0"/>
          <c:showCatName val="0"/>
          <c:showSerName val="0"/>
          <c:showPercent val="0"/>
          <c:showBubbleSize val="0"/>
        </c:dLbls>
        <c:gapWidth val="150"/>
        <c:overlap val="100"/>
        <c:axId val="91024000"/>
        <c:axId val="91104000"/>
      </c:barChart>
      <c:lineChart>
        <c:grouping val="standard"/>
        <c:varyColors val="0"/>
        <c:ser>
          <c:idx val="5"/>
          <c:order val="3"/>
          <c:tx>
            <c:strRef>
              <c:f>'SAMT Méd nuclé'!$A$54</c:f>
              <c:strCache>
                <c:ptCount val="1"/>
                <c:pt idx="0">
                  <c:v>Moyenne</c:v>
                </c:pt>
              </c:strCache>
            </c:strRef>
          </c:tx>
          <c:spPr>
            <a:ln>
              <a:noFill/>
            </a:ln>
          </c:spPr>
          <c:marker>
            <c:symbol val="plus"/>
            <c:size val="6"/>
            <c:spPr>
              <a:ln>
                <a:solidFill>
                  <a:schemeClr val="tx1"/>
                </a:solidFill>
              </a:ln>
            </c:spPr>
          </c:marker>
          <c:cat>
            <c:strRef>
              <c:f>('SAMT Méd nuclé'!$B$48:$S$48,'SAMT Méd nuclé'!$M$40:$S$40)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Méd nuclé'!$B$54:$S$54,'SAMT Méd nuclé'!$M$46:$S$46)</c:f>
              <c:numCache>
                <c:formatCode>_(* #,##0.00_);_(* \(#,##0.00\);_(* "-"??_);_(@_)</c:formatCode>
                <c:ptCount val="25"/>
                <c:pt idx="0">
                  <c:v>5.0606366656440391</c:v>
                </c:pt>
                <c:pt idx="1">
                  <c:v>0</c:v>
                </c:pt>
                <c:pt idx="2">
                  <c:v>5.0088931503471228</c:v>
                </c:pt>
                <c:pt idx="3">
                  <c:v>4.4281526970484899</c:v>
                </c:pt>
                <c:pt idx="4">
                  <c:v>0</c:v>
                </c:pt>
                <c:pt idx="5">
                  <c:v>15.681606438572981</c:v>
                </c:pt>
                <c:pt idx="6">
                  <c:v>0</c:v>
                </c:pt>
                <c:pt idx="7">
                  <c:v>0</c:v>
                </c:pt>
                <c:pt idx="8">
                  <c:v>0</c:v>
                </c:pt>
                <c:pt idx="9">
                  <c:v>0</c:v>
                </c:pt>
                <c:pt idx="10">
                  <c:v>0</c:v>
                </c:pt>
                <c:pt idx="11">
                  <c:v>0</c:v>
                </c:pt>
                <c:pt idx="12">
                  <c:v>0</c:v>
                </c:pt>
                <c:pt idx="13">
                  <c:v>0</c:v>
                </c:pt>
                <c:pt idx="14">
                  <c:v>9.0924168109092225</c:v>
                </c:pt>
                <c:pt idx="15">
                  <c:v>0</c:v>
                </c:pt>
                <c:pt idx="16">
                  <c:v>0</c:v>
                </c:pt>
                <c:pt idx="17">
                  <c:v>0</c:v>
                </c:pt>
                <c:pt idx="18">
                  <c:v>3.0134061186329264</c:v>
                </c:pt>
                <c:pt idx="19">
                  <c:v>0</c:v>
                </c:pt>
                <c:pt idx="20">
                  <c:v>0</c:v>
                </c:pt>
                <c:pt idx="21">
                  <c:v>0</c:v>
                </c:pt>
                <c:pt idx="22">
                  <c:v>0</c:v>
                </c:pt>
                <c:pt idx="23">
                  <c:v>0</c:v>
                </c:pt>
                <c:pt idx="24">
                  <c:v>4.4419885900135823</c:v>
                </c:pt>
              </c:numCache>
            </c:numRef>
          </c:val>
          <c:smooth val="0"/>
        </c:ser>
        <c:dLbls>
          <c:showLegendKey val="0"/>
          <c:showVal val="0"/>
          <c:showCatName val="0"/>
          <c:showSerName val="0"/>
          <c:showPercent val="0"/>
          <c:showBubbleSize val="0"/>
        </c:dLbls>
        <c:marker val="1"/>
        <c:smooth val="0"/>
        <c:axId val="91024000"/>
        <c:axId val="91104000"/>
      </c:lineChart>
      <c:catAx>
        <c:axId val="9102400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1104000"/>
        <c:crosses val="autoZero"/>
        <c:auto val="1"/>
        <c:lblAlgn val="ctr"/>
        <c:lblOffset val="100"/>
        <c:noMultiLvlLbl val="0"/>
      </c:catAx>
      <c:valAx>
        <c:axId val="91104000"/>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1024000"/>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Méd nuclé'!$C$59:$G$59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Méd nuclé'!$C$60:$G$60</c:f>
              <c:numCache>
                <c:formatCode>#,##0.00\ "€"</c:formatCode>
                <c:ptCount val="5"/>
                <c:pt idx="0">
                  <c:v>0.60736539021464442</c:v>
                </c:pt>
                <c:pt idx="1">
                  <c:v>1.214502372942452</c:v>
                </c:pt>
                <c:pt idx="2">
                  <c:v>1.469607317149811</c:v>
                </c:pt>
                <c:pt idx="3">
                  <c:v>8.7326280333866246E-2</c:v>
                </c:pt>
                <c:pt idx="4">
                  <c:v>0.31984548798374884</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784409958463929"/>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EF cardio-vasculaire'!$A$44:$K$44</c:f>
                <c:numCache>
                  <c:formatCode>General</c:formatCode>
                  <c:ptCount val="11"/>
                  <c:pt idx="0">
                    <c:v>0.29131946714171941</c:v>
                  </c:pt>
                  <c:pt idx="1">
                    <c:v>0</c:v>
                  </c:pt>
                  <c:pt idx="2">
                    <c:v>0.87174286607349005</c:v>
                  </c:pt>
                  <c:pt idx="3">
                    <c:v>0.3348385329450223</c:v>
                  </c:pt>
                  <c:pt idx="4">
                    <c:v>0.41241793802798216</c:v>
                  </c:pt>
                  <c:pt idx="5">
                    <c:v>0.18561412627839247</c:v>
                  </c:pt>
                  <c:pt idx="6">
                    <c:v>0.11960955610486512</c:v>
                  </c:pt>
                  <c:pt idx="7">
                    <c:v>0</c:v>
                  </c:pt>
                  <c:pt idx="8">
                    <c:v>0</c:v>
                  </c:pt>
                  <c:pt idx="9">
                    <c:v>0.39418721943040513</c:v>
                  </c:pt>
                  <c:pt idx="10">
                    <c:v>0</c:v>
                  </c:pt>
                </c:numCache>
              </c:numRef>
            </c:minus>
          </c:errBars>
          <c:cat>
            <c:strRef>
              <c:f>'SAMT EF cardio-vasculaire'!$A$40:$K$40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cardio-vasculaire'!$A$41:$K$41</c:f>
              <c:numCache>
                <c:formatCode>_(* #,##0.00_);_(* \(#,##0.00\);_(* "-"??_);_(@_)</c:formatCode>
                <c:ptCount val="11"/>
                <c:pt idx="0">
                  <c:v>0.84453793671108635</c:v>
                </c:pt>
                <c:pt idx="1">
                  <c:v>0</c:v>
                </c:pt>
                <c:pt idx="2">
                  <c:v>1.6887875043970662</c:v>
                </c:pt>
                <c:pt idx="3">
                  <c:v>0.79322783199349767</c:v>
                </c:pt>
                <c:pt idx="4">
                  <c:v>0.90752156417925411</c:v>
                </c:pt>
                <c:pt idx="5">
                  <c:v>0.58974927408692057</c:v>
                </c:pt>
                <c:pt idx="6">
                  <c:v>1.099876281982854</c:v>
                </c:pt>
                <c:pt idx="7">
                  <c:v>3.6531317987120135</c:v>
                </c:pt>
                <c:pt idx="8">
                  <c:v>0</c:v>
                </c:pt>
                <c:pt idx="9">
                  <c:v>0.97416373343617002</c:v>
                </c:pt>
                <c:pt idx="10">
                  <c:v>0</c:v>
                </c:pt>
              </c:numCache>
            </c:numRef>
          </c:val>
        </c:ser>
        <c:ser>
          <c:idx val="1"/>
          <c:order val="1"/>
          <c:spPr>
            <a:solidFill>
              <a:srgbClr val="968FAB"/>
            </a:solidFill>
            <a:ln>
              <a:solidFill>
                <a:schemeClr val="tx1"/>
              </a:solidFill>
            </a:ln>
          </c:spPr>
          <c:invertIfNegative val="0"/>
          <c:cat>
            <c:strRef>
              <c:f>'SAMT EF cardio-vasculaire'!$A$40:$K$40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cardio-vasculaire'!$A$42:$K$42</c:f>
              <c:numCache>
                <c:formatCode>_(* #,##0.00_);_(* \(#,##0.00\);_(* "-"??_);_(@_)</c:formatCode>
                <c:ptCount val="11"/>
                <c:pt idx="0">
                  <c:v>0.47798292937299136</c:v>
                </c:pt>
                <c:pt idx="1">
                  <c:v>0</c:v>
                </c:pt>
                <c:pt idx="2">
                  <c:v>0.45698830755533826</c:v>
                </c:pt>
                <c:pt idx="3">
                  <c:v>0.38184931719712301</c:v>
                </c:pt>
                <c:pt idx="4">
                  <c:v>0.39526062052039757</c:v>
                </c:pt>
                <c:pt idx="5">
                  <c:v>0.23028168264776494</c:v>
                </c:pt>
                <c:pt idx="6">
                  <c:v>0.1993492601747755</c:v>
                </c:pt>
                <c:pt idx="7">
                  <c:v>0</c:v>
                </c:pt>
                <c:pt idx="8">
                  <c:v>0</c:v>
                </c:pt>
                <c:pt idx="9">
                  <c:v>0.3244125639380967</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EF cardio-vasculaire'!$A$45:$K$45</c:f>
                <c:numCache>
                  <c:formatCode>General</c:formatCode>
                  <c:ptCount val="11"/>
                  <c:pt idx="0">
                    <c:v>1.2605823903283953</c:v>
                  </c:pt>
                  <c:pt idx="1">
                    <c:v>0</c:v>
                  </c:pt>
                  <c:pt idx="2">
                    <c:v>0.63366205269203668</c:v>
                  </c:pt>
                  <c:pt idx="3">
                    <c:v>1.2875150514942093</c:v>
                  </c:pt>
                  <c:pt idx="4">
                    <c:v>1.3321768809794334</c:v>
                  </c:pt>
                  <c:pt idx="5">
                    <c:v>0.55010155251098647</c:v>
                  </c:pt>
                  <c:pt idx="6">
                    <c:v>0.24509050254232534</c:v>
                  </c:pt>
                  <c:pt idx="7">
                    <c:v>0</c:v>
                  </c:pt>
                  <c:pt idx="8">
                    <c:v>0</c:v>
                  </c:pt>
                  <c:pt idx="9">
                    <c:v>1.482303157092784</c:v>
                  </c:pt>
                  <c:pt idx="10">
                    <c:v>0</c:v>
                  </c:pt>
                </c:numCache>
              </c:numRef>
            </c:plus>
            <c:minus>
              <c:numLit>
                <c:formatCode>General</c:formatCode>
                <c:ptCount val="1"/>
                <c:pt idx="0">
                  <c:v>1</c:v>
                </c:pt>
              </c:numLit>
            </c:minus>
          </c:errBars>
          <c:cat>
            <c:strRef>
              <c:f>'SAMT EF cardio-vasculaire'!$A$40:$K$40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cardio-vasculaire'!$A$43:$K$43</c:f>
              <c:numCache>
                <c:formatCode>_(* #,##0.00_);_(* \(#,##0.00\);_(* "-"??_);_(@_)</c:formatCode>
                <c:ptCount val="11"/>
                <c:pt idx="0">
                  <c:v>0.80470032859221563</c:v>
                </c:pt>
                <c:pt idx="1">
                  <c:v>0</c:v>
                </c:pt>
                <c:pt idx="2">
                  <c:v>0.81232334021773722</c:v>
                </c:pt>
                <c:pt idx="3">
                  <c:v>0.80574148468053863</c:v>
                </c:pt>
                <c:pt idx="4">
                  <c:v>0.83895388645714952</c:v>
                </c:pt>
                <c:pt idx="5">
                  <c:v>0.61197402340775597</c:v>
                </c:pt>
                <c:pt idx="6">
                  <c:v>0.40848417090387579</c:v>
                </c:pt>
                <c:pt idx="7">
                  <c:v>0</c:v>
                </c:pt>
                <c:pt idx="8">
                  <c:v>0</c:v>
                </c:pt>
                <c:pt idx="9">
                  <c:v>0.49933863113599442</c:v>
                </c:pt>
                <c:pt idx="10">
                  <c:v>0</c:v>
                </c:pt>
              </c:numCache>
            </c:numRef>
          </c:val>
        </c:ser>
        <c:dLbls>
          <c:showLegendKey val="0"/>
          <c:showVal val="0"/>
          <c:showCatName val="0"/>
          <c:showSerName val="0"/>
          <c:showPercent val="0"/>
          <c:showBubbleSize val="0"/>
        </c:dLbls>
        <c:gapWidth val="150"/>
        <c:overlap val="100"/>
        <c:axId val="91776128"/>
        <c:axId val="91778048"/>
      </c:barChart>
      <c:lineChart>
        <c:grouping val="standard"/>
        <c:varyColors val="0"/>
        <c:ser>
          <c:idx val="5"/>
          <c:order val="3"/>
          <c:spPr>
            <a:ln w="28575">
              <a:noFill/>
            </a:ln>
          </c:spPr>
          <c:marker>
            <c:symbol val="plus"/>
            <c:size val="6"/>
            <c:spPr>
              <a:ln>
                <a:solidFill>
                  <a:schemeClr val="tx1"/>
                </a:solidFill>
              </a:ln>
            </c:spPr>
          </c:marker>
          <c:cat>
            <c:strRef>
              <c:f>'SAMT EF cardio-vasculaire'!$A$40:$K$40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cardio-vasculaire'!$A$46:$K$46</c:f>
              <c:numCache>
                <c:formatCode>_(* #,##0.00_);_(* \(#,##0.00\);_(* "-"??_);_(@_)</c:formatCode>
                <c:ptCount val="11"/>
                <c:pt idx="0">
                  <c:v>1.9266652041314976</c:v>
                </c:pt>
                <c:pt idx="1">
                  <c:v>0</c:v>
                </c:pt>
                <c:pt idx="2">
                  <c:v>2.4948268164787728</c:v>
                </c:pt>
                <c:pt idx="3">
                  <c:v>1.5596156284619866</c:v>
                </c:pt>
                <c:pt idx="4">
                  <c:v>1.730734795533218</c:v>
                </c:pt>
                <c:pt idx="5">
                  <c:v>1.1184187011659941</c:v>
                </c:pt>
                <c:pt idx="6">
                  <c:v>1.4386488159770299</c:v>
                </c:pt>
                <c:pt idx="7">
                  <c:v>3.6531317987120135</c:v>
                </c:pt>
                <c:pt idx="8">
                  <c:v>0</c:v>
                </c:pt>
                <c:pt idx="9">
                  <c:v>2.9990719925861979</c:v>
                </c:pt>
                <c:pt idx="10">
                  <c:v>0</c:v>
                </c:pt>
              </c:numCache>
            </c:numRef>
          </c:val>
          <c:smooth val="0"/>
        </c:ser>
        <c:dLbls>
          <c:showLegendKey val="0"/>
          <c:showVal val="0"/>
          <c:showCatName val="0"/>
          <c:showSerName val="0"/>
          <c:showPercent val="0"/>
          <c:showBubbleSize val="0"/>
        </c:dLbls>
        <c:marker val="1"/>
        <c:smooth val="0"/>
        <c:axId val="91776128"/>
        <c:axId val="91778048"/>
      </c:lineChart>
      <c:catAx>
        <c:axId val="9177612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1778048"/>
        <c:crosses val="autoZero"/>
        <c:auto val="1"/>
        <c:lblAlgn val="ctr"/>
        <c:lblOffset val="100"/>
        <c:noMultiLvlLbl val="0"/>
      </c:catAx>
      <c:valAx>
        <c:axId val="9177804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177612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448152595909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Anesthésio'!$A$44:$K$44</c:f>
                <c:numCache>
                  <c:formatCode>General</c:formatCode>
                  <c:ptCount val="11"/>
                  <c:pt idx="0">
                    <c:v>0.83964346642144916</c:v>
                  </c:pt>
                  <c:pt idx="1">
                    <c:v>0</c:v>
                  </c:pt>
                  <c:pt idx="2">
                    <c:v>0.22859979491177285</c:v>
                  </c:pt>
                  <c:pt idx="3">
                    <c:v>0.73429756153624615</c:v>
                  </c:pt>
                  <c:pt idx="4">
                    <c:v>0.6361516626175403</c:v>
                  </c:pt>
                  <c:pt idx="5">
                    <c:v>0.59758159192678573</c:v>
                  </c:pt>
                  <c:pt idx="6">
                    <c:v>0.99607257864370968</c:v>
                  </c:pt>
                  <c:pt idx="7">
                    <c:v>0</c:v>
                  </c:pt>
                  <c:pt idx="8">
                    <c:v>0</c:v>
                  </c:pt>
                  <c:pt idx="9">
                    <c:v>0.54624416351944083</c:v>
                  </c:pt>
                  <c:pt idx="10">
                    <c:v>0.45743500365187995</c:v>
                  </c:pt>
                </c:numCache>
              </c:numRef>
            </c:minus>
          </c:errBars>
          <c:cat>
            <c:strRef>
              <c:f>'SAMT Anesthésio'!$A$40:$K$40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Anesthésio'!$A$41:$K$41</c:f>
              <c:numCache>
                <c:formatCode>_(* #,##0.00_);_(* \(#,##0.00\);_(* "-"??_);_(@_)</c:formatCode>
                <c:ptCount val="11"/>
                <c:pt idx="0">
                  <c:v>4.0534396873209566</c:v>
                </c:pt>
                <c:pt idx="1">
                  <c:v>0</c:v>
                </c:pt>
                <c:pt idx="2">
                  <c:v>4.699107796602771</c:v>
                </c:pt>
                <c:pt idx="3">
                  <c:v>4.1671127320836376</c:v>
                </c:pt>
                <c:pt idx="4">
                  <c:v>4.1464794510138878</c:v>
                </c:pt>
                <c:pt idx="5">
                  <c:v>4.2145570717089411</c:v>
                </c:pt>
                <c:pt idx="6">
                  <c:v>4.170434394897562</c:v>
                </c:pt>
                <c:pt idx="7">
                  <c:v>7.8651593894096896</c:v>
                </c:pt>
                <c:pt idx="8">
                  <c:v>0</c:v>
                </c:pt>
                <c:pt idx="9">
                  <c:v>2.5125223288503635</c:v>
                </c:pt>
                <c:pt idx="10">
                  <c:v>3.8770598381232251</c:v>
                </c:pt>
              </c:numCache>
            </c:numRef>
          </c:val>
        </c:ser>
        <c:ser>
          <c:idx val="1"/>
          <c:order val="1"/>
          <c:spPr>
            <a:solidFill>
              <a:srgbClr val="968FAB"/>
            </a:solidFill>
            <a:ln>
              <a:solidFill>
                <a:schemeClr val="tx1"/>
              </a:solidFill>
            </a:ln>
          </c:spPr>
          <c:invertIfNegative val="0"/>
          <c:cat>
            <c:strRef>
              <c:f>'SAMT Anesthésio'!$A$40:$K$40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Anesthésio'!$A$42:$K$42</c:f>
              <c:numCache>
                <c:formatCode>_(* #,##0.00_);_(* \(#,##0.00\);_(* "-"??_);_(@_)</c:formatCode>
                <c:ptCount val="11"/>
                <c:pt idx="0">
                  <c:v>0.83099128222555496</c:v>
                </c:pt>
                <c:pt idx="1">
                  <c:v>0</c:v>
                </c:pt>
                <c:pt idx="2">
                  <c:v>0.18532317294374057</c:v>
                </c:pt>
                <c:pt idx="3">
                  <c:v>0.82436493882312512</c:v>
                </c:pt>
                <c:pt idx="4">
                  <c:v>0.7340067296517967</c:v>
                </c:pt>
                <c:pt idx="5">
                  <c:v>0.98539828395607021</c:v>
                </c:pt>
                <c:pt idx="6">
                  <c:v>1.6142440003073428</c:v>
                </c:pt>
                <c:pt idx="7">
                  <c:v>0</c:v>
                </c:pt>
                <c:pt idx="8">
                  <c:v>0</c:v>
                </c:pt>
                <c:pt idx="9">
                  <c:v>1.0799334827206257</c:v>
                </c:pt>
                <c:pt idx="10">
                  <c:v>0.34738755394955234</c:v>
                </c:pt>
              </c:numCache>
            </c:numRef>
          </c:val>
        </c:ser>
        <c:ser>
          <c:idx val="2"/>
          <c:order val="2"/>
          <c:spPr>
            <a:solidFill>
              <a:srgbClr val="968FAB"/>
            </a:solidFill>
            <a:ln>
              <a:solidFill>
                <a:schemeClr val="tx1"/>
              </a:solidFill>
            </a:ln>
          </c:spPr>
          <c:invertIfNegative val="0"/>
          <c:errBars>
            <c:errBarType val="plus"/>
            <c:errValType val="cust"/>
            <c:noEndCap val="0"/>
            <c:plus>
              <c:numRef>
                <c:f>'SAMT Anesthésio'!$A$45:$K$45</c:f>
                <c:numCache>
                  <c:formatCode>General</c:formatCode>
                  <c:ptCount val="11"/>
                  <c:pt idx="0">
                    <c:v>1.4782715484513851</c:v>
                  </c:pt>
                  <c:pt idx="1">
                    <c:v>0</c:v>
                  </c:pt>
                  <c:pt idx="2">
                    <c:v>0.31502688903295706</c:v>
                  </c:pt>
                  <c:pt idx="3">
                    <c:v>1.8412651200246843</c:v>
                  </c:pt>
                  <c:pt idx="4">
                    <c:v>0.75400285337099593</c:v>
                  </c:pt>
                  <c:pt idx="5">
                    <c:v>1.4251574094171335</c:v>
                  </c:pt>
                  <c:pt idx="6">
                    <c:v>4.2667887919063219</c:v>
                  </c:pt>
                  <c:pt idx="7">
                    <c:v>0</c:v>
                  </c:pt>
                  <c:pt idx="8">
                    <c:v>0</c:v>
                  </c:pt>
                  <c:pt idx="9">
                    <c:v>1.7665547561075305</c:v>
                  </c:pt>
                  <c:pt idx="10">
                    <c:v>1.1120864170597793</c:v>
                  </c:pt>
                </c:numCache>
              </c:numRef>
            </c:plus>
            <c:minus>
              <c:numLit>
                <c:formatCode>General</c:formatCode>
                <c:ptCount val="1"/>
                <c:pt idx="0">
                  <c:v>1</c:v>
                </c:pt>
              </c:numLit>
            </c:minus>
          </c:errBars>
          <c:cat>
            <c:strRef>
              <c:f>'SAMT Anesthésio'!$A$40:$K$40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Anesthésio'!$A$43:$K$43</c:f>
              <c:numCache>
                <c:formatCode>_(* #,##0.00_);_(* \(#,##0.00\);_(* "-"??_);_(@_)</c:formatCode>
                <c:ptCount val="11"/>
                <c:pt idx="0">
                  <c:v>0.91443461194175057</c:v>
                </c:pt>
                <c:pt idx="1">
                  <c:v>0</c:v>
                </c:pt>
                <c:pt idx="2">
                  <c:v>0.43984047181838104</c:v>
                </c:pt>
                <c:pt idx="3">
                  <c:v>0.9615802245414713</c:v>
                </c:pt>
                <c:pt idx="4">
                  <c:v>0.62617343579479723</c:v>
                </c:pt>
                <c:pt idx="5">
                  <c:v>1.4026958466839652</c:v>
                </c:pt>
                <c:pt idx="6">
                  <c:v>2.1009659371744629</c:v>
                </c:pt>
                <c:pt idx="7">
                  <c:v>0</c:v>
                </c:pt>
                <c:pt idx="8">
                  <c:v>0</c:v>
                </c:pt>
                <c:pt idx="9">
                  <c:v>0.99987690142388708</c:v>
                </c:pt>
                <c:pt idx="10">
                  <c:v>0.34158179665220878</c:v>
                </c:pt>
              </c:numCache>
            </c:numRef>
          </c:val>
        </c:ser>
        <c:dLbls>
          <c:showLegendKey val="0"/>
          <c:showVal val="0"/>
          <c:showCatName val="0"/>
          <c:showSerName val="0"/>
          <c:showPercent val="0"/>
          <c:showBubbleSize val="0"/>
        </c:dLbls>
        <c:gapWidth val="150"/>
        <c:overlap val="100"/>
        <c:axId val="113983488"/>
        <c:axId val="113985408"/>
      </c:barChart>
      <c:lineChart>
        <c:grouping val="standard"/>
        <c:varyColors val="0"/>
        <c:ser>
          <c:idx val="5"/>
          <c:order val="3"/>
          <c:spPr>
            <a:ln w="28575">
              <a:noFill/>
            </a:ln>
          </c:spPr>
          <c:marker>
            <c:symbol val="plus"/>
            <c:size val="6"/>
            <c:spPr>
              <a:ln>
                <a:solidFill>
                  <a:schemeClr val="tx1"/>
                </a:solidFill>
              </a:ln>
            </c:spPr>
          </c:marker>
          <c:cat>
            <c:strRef>
              <c:f>'SAMT Anesthésio'!$A$40:$K$40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Anesthésio'!$A$46:$K$46</c:f>
              <c:numCache>
                <c:formatCode>_(* #,##0.00_);_(* \(#,##0.00\);_(* "-"??_);_(@_)</c:formatCode>
                <c:ptCount val="11"/>
                <c:pt idx="0">
                  <c:v>5.3117362101076964</c:v>
                </c:pt>
                <c:pt idx="1">
                  <c:v>0</c:v>
                </c:pt>
                <c:pt idx="2">
                  <c:v>4.9637881822149144</c:v>
                </c:pt>
                <c:pt idx="3">
                  <c:v>5.5414395202190905</c:v>
                </c:pt>
                <c:pt idx="4">
                  <c:v>4.980857634242172</c:v>
                </c:pt>
                <c:pt idx="5">
                  <c:v>5.7835185872127157</c:v>
                </c:pt>
                <c:pt idx="6">
                  <c:v>6.7101229400875244</c:v>
                </c:pt>
                <c:pt idx="7">
                  <c:v>7.8651593894096896</c:v>
                </c:pt>
                <c:pt idx="8">
                  <c:v>0</c:v>
                </c:pt>
                <c:pt idx="9">
                  <c:v>3.9927697968152436</c:v>
                </c:pt>
                <c:pt idx="10">
                  <c:v>4.3564357045547926</c:v>
                </c:pt>
              </c:numCache>
            </c:numRef>
          </c:val>
          <c:smooth val="0"/>
        </c:ser>
        <c:dLbls>
          <c:showLegendKey val="0"/>
          <c:showVal val="0"/>
          <c:showCatName val="0"/>
          <c:showSerName val="0"/>
          <c:showPercent val="0"/>
          <c:showBubbleSize val="0"/>
        </c:dLbls>
        <c:marker val="1"/>
        <c:smooth val="0"/>
        <c:axId val="113983488"/>
        <c:axId val="113985408"/>
      </c:lineChart>
      <c:catAx>
        <c:axId val="11398348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13985408"/>
        <c:crosses val="autoZero"/>
        <c:auto val="1"/>
        <c:lblAlgn val="ctr"/>
        <c:lblOffset val="100"/>
        <c:noMultiLvlLbl val="0"/>
      </c:catAx>
      <c:valAx>
        <c:axId val="11398540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1398348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434112050213512"/>
          <c:y val="2.6209673296703522E-2"/>
        </c:manualLayout>
      </c:layout>
      <c:overlay val="0"/>
    </c:title>
    <c:autoTitleDeleted val="0"/>
    <c:plotArea>
      <c:layout/>
      <c:barChart>
        <c:barDir val="col"/>
        <c:grouping val="stacked"/>
        <c:varyColors val="0"/>
        <c:ser>
          <c:idx val="0"/>
          <c:order val="0"/>
          <c:tx>
            <c:strRef>
              <c:f>'SAMT EF cardio-vasculaire'!$A$49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EF cardio-vasculaire'!$B$52:$S$52,'SAMT EF cardio-vasculaire'!$M$44:$S$44)</c:f>
                <c:numCache>
                  <c:formatCode>General</c:formatCode>
                  <c:ptCount val="25"/>
                  <c:pt idx="0">
                    <c:v>0.29131946714171941</c:v>
                  </c:pt>
                  <c:pt idx="1">
                    <c:v>0</c:v>
                  </c:pt>
                  <c:pt idx="2">
                    <c:v>0.87174286607349005</c:v>
                  </c:pt>
                  <c:pt idx="3">
                    <c:v>0.51511092201126896</c:v>
                  </c:pt>
                  <c:pt idx="4">
                    <c:v>0.2019766122547596</c:v>
                  </c:pt>
                  <c:pt idx="5">
                    <c:v>0.23314318539878887</c:v>
                  </c:pt>
                  <c:pt idx="6">
                    <c:v>9.6041175957989333E-2</c:v>
                  </c:pt>
                  <c:pt idx="7">
                    <c:v>0</c:v>
                  </c:pt>
                  <c:pt idx="8">
                    <c:v>0</c:v>
                  </c:pt>
                  <c:pt idx="9">
                    <c:v>0.18235002932359534</c:v>
                  </c:pt>
                  <c:pt idx="10">
                    <c:v>0</c:v>
                  </c:pt>
                  <c:pt idx="11">
                    <c:v>0</c:v>
                  </c:pt>
                  <c:pt idx="12">
                    <c:v>0</c:v>
                  </c:pt>
                  <c:pt idx="13">
                    <c:v>0</c:v>
                  </c:pt>
                  <c:pt idx="14">
                    <c:v>0.28466661115458591</c:v>
                  </c:pt>
                  <c:pt idx="15">
                    <c:v>0</c:v>
                  </c:pt>
                  <c:pt idx="16">
                    <c:v>0</c:v>
                  </c:pt>
                  <c:pt idx="17">
                    <c:v>0.35053119714158876</c:v>
                  </c:pt>
                  <c:pt idx="18">
                    <c:v>1.2266398818422757</c:v>
                  </c:pt>
                  <c:pt idx="19">
                    <c:v>0</c:v>
                  </c:pt>
                  <c:pt idx="20">
                    <c:v>0</c:v>
                  </c:pt>
                  <c:pt idx="21">
                    <c:v>0</c:v>
                  </c:pt>
                  <c:pt idx="22">
                    <c:v>0.2442935357280448</c:v>
                  </c:pt>
                  <c:pt idx="23">
                    <c:v>0</c:v>
                  </c:pt>
                  <c:pt idx="24">
                    <c:v>0</c:v>
                  </c:pt>
                </c:numCache>
              </c:numRef>
            </c:minus>
          </c:errBars>
          <c:cat>
            <c:strRef>
              <c:f>('SAMT EF cardio-vasculaire'!$B$48:$S$48,'SAMT EF cardio-vasculaire'!$M$40:$S$40)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cardio-vasculaire'!$B$49:$S$49,'SAMT EF cardio-vasculaire'!$M$41:$S$41)</c:f>
              <c:numCache>
                <c:formatCode>_(* #,##0.00_);_(* \(#,##0.00\);_(* "-"??_);_(@_)</c:formatCode>
                <c:ptCount val="25"/>
                <c:pt idx="0">
                  <c:v>0.84453793671108635</c:v>
                </c:pt>
                <c:pt idx="1">
                  <c:v>0</c:v>
                </c:pt>
                <c:pt idx="2">
                  <c:v>1.6887875043970662</c:v>
                </c:pt>
                <c:pt idx="3">
                  <c:v>0.95805071701039846</c:v>
                </c:pt>
                <c:pt idx="4">
                  <c:v>0.796119562212799</c:v>
                </c:pt>
                <c:pt idx="5">
                  <c:v>0.58974927408692057</c:v>
                </c:pt>
                <c:pt idx="6">
                  <c:v>0.65664379113445037</c:v>
                </c:pt>
                <c:pt idx="7">
                  <c:v>1.2992255421576295</c:v>
                </c:pt>
                <c:pt idx="8">
                  <c:v>0</c:v>
                </c:pt>
                <c:pt idx="9">
                  <c:v>1.2044437373474044</c:v>
                </c:pt>
                <c:pt idx="10">
                  <c:v>3.6531317987120135</c:v>
                </c:pt>
                <c:pt idx="11">
                  <c:v>0</c:v>
                </c:pt>
                <c:pt idx="12">
                  <c:v>0</c:v>
                </c:pt>
                <c:pt idx="13">
                  <c:v>0</c:v>
                </c:pt>
                <c:pt idx="14">
                  <c:v>1.1012811304548382</c:v>
                </c:pt>
                <c:pt idx="15">
                  <c:v>0</c:v>
                </c:pt>
                <c:pt idx="16">
                  <c:v>0</c:v>
                </c:pt>
                <c:pt idx="17">
                  <c:v>0.82310987254149037</c:v>
                </c:pt>
                <c:pt idx="18">
                  <c:v>3.2701530595814168</c:v>
                </c:pt>
                <c:pt idx="19">
                  <c:v>1.1204758827850743</c:v>
                </c:pt>
                <c:pt idx="20">
                  <c:v>0</c:v>
                </c:pt>
                <c:pt idx="21">
                  <c:v>0</c:v>
                </c:pt>
                <c:pt idx="22">
                  <c:v>0.79575573096919672</c:v>
                </c:pt>
                <c:pt idx="23">
                  <c:v>0</c:v>
                </c:pt>
                <c:pt idx="24">
                  <c:v>0</c:v>
                </c:pt>
              </c:numCache>
            </c:numRef>
          </c:val>
        </c:ser>
        <c:ser>
          <c:idx val="1"/>
          <c:order val="1"/>
          <c:tx>
            <c:strRef>
              <c:f>'SAMT EF cardio-vasculaire'!$A$50</c:f>
              <c:strCache>
                <c:ptCount val="1"/>
                <c:pt idx="0">
                  <c:v>2eme morceau</c:v>
                </c:pt>
              </c:strCache>
            </c:strRef>
          </c:tx>
          <c:spPr>
            <a:solidFill>
              <a:srgbClr val="968FAB"/>
            </a:solidFill>
            <a:ln>
              <a:solidFill>
                <a:schemeClr val="tx1"/>
              </a:solidFill>
            </a:ln>
          </c:spPr>
          <c:invertIfNegative val="0"/>
          <c:cat>
            <c:strRef>
              <c:f>('SAMT EF cardio-vasculaire'!$B$48:$S$48,'SAMT EF cardio-vasculaire'!$M$40:$S$40)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cardio-vasculaire'!$B$50:$S$50,'SAMT EF cardio-vasculaire'!$M$42:$S$42)</c:f>
              <c:numCache>
                <c:formatCode>_(* #,##0.00_);_(* \(#,##0.00\);_(* "-"??_);_(@_)</c:formatCode>
                <c:ptCount val="25"/>
                <c:pt idx="0">
                  <c:v>0.47798292937299136</c:v>
                </c:pt>
                <c:pt idx="1">
                  <c:v>0</c:v>
                </c:pt>
                <c:pt idx="2">
                  <c:v>0.45698830755533826</c:v>
                </c:pt>
                <c:pt idx="3">
                  <c:v>0.47715325164221301</c:v>
                </c:pt>
                <c:pt idx="4">
                  <c:v>0.26956333440562563</c:v>
                </c:pt>
                <c:pt idx="5">
                  <c:v>0.23028168264776494</c:v>
                </c:pt>
                <c:pt idx="6">
                  <c:v>0.68715565232329368</c:v>
                </c:pt>
                <c:pt idx="7">
                  <c:v>0</c:v>
                </c:pt>
                <c:pt idx="8">
                  <c:v>0</c:v>
                </c:pt>
                <c:pt idx="9">
                  <c:v>0.30391671553932564</c:v>
                </c:pt>
                <c:pt idx="10">
                  <c:v>0</c:v>
                </c:pt>
                <c:pt idx="11">
                  <c:v>0</c:v>
                </c:pt>
                <c:pt idx="12">
                  <c:v>0</c:v>
                </c:pt>
                <c:pt idx="13">
                  <c:v>0</c:v>
                </c:pt>
                <c:pt idx="14">
                  <c:v>0.43432974174420735</c:v>
                </c:pt>
                <c:pt idx="15">
                  <c:v>0</c:v>
                </c:pt>
                <c:pt idx="16">
                  <c:v>0</c:v>
                </c:pt>
                <c:pt idx="17">
                  <c:v>0.58421866190264782</c:v>
                </c:pt>
                <c:pt idx="18">
                  <c:v>2.0443998030704611</c:v>
                </c:pt>
                <c:pt idx="19">
                  <c:v>0</c:v>
                </c:pt>
                <c:pt idx="20">
                  <c:v>0</c:v>
                </c:pt>
                <c:pt idx="21">
                  <c:v>0</c:v>
                </c:pt>
                <c:pt idx="22">
                  <c:v>0.36848662696264989</c:v>
                </c:pt>
                <c:pt idx="23">
                  <c:v>0</c:v>
                </c:pt>
                <c:pt idx="24">
                  <c:v>0</c:v>
                </c:pt>
              </c:numCache>
            </c:numRef>
          </c:val>
        </c:ser>
        <c:ser>
          <c:idx val="2"/>
          <c:order val="2"/>
          <c:tx>
            <c:strRef>
              <c:f>'SAMT EF cardio-vasculaire'!$A$51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EF cardio-vasculaire'!$B$53:$S$53,'SAMT EF cardio-vasculaire'!$M$45:$S$45)</c:f>
                <c:numCache>
                  <c:formatCode>General</c:formatCode>
                  <c:ptCount val="25"/>
                  <c:pt idx="0">
                    <c:v>1.2605823903283953</c:v>
                  </c:pt>
                  <c:pt idx="1">
                    <c:v>0</c:v>
                  </c:pt>
                  <c:pt idx="2">
                    <c:v>0.63366205269203668</c:v>
                  </c:pt>
                  <c:pt idx="3">
                    <c:v>1.479303274185356</c:v>
                  </c:pt>
                  <c:pt idx="4">
                    <c:v>1.4103396179752288</c:v>
                  </c:pt>
                  <c:pt idx="5">
                    <c:v>0.77103445314369212</c:v>
                  </c:pt>
                  <c:pt idx="6">
                    <c:v>2.8977722601042366E-3</c:v>
                  </c:pt>
                  <c:pt idx="7">
                    <c:v>0</c:v>
                  </c:pt>
                  <c:pt idx="8">
                    <c:v>0</c:v>
                  </c:pt>
                  <c:pt idx="9">
                    <c:v>0.18235002932359534</c:v>
                  </c:pt>
                  <c:pt idx="10">
                    <c:v>0</c:v>
                  </c:pt>
                  <c:pt idx="11">
                    <c:v>0</c:v>
                  </c:pt>
                  <c:pt idx="12">
                    <c:v>0</c:v>
                  </c:pt>
                  <c:pt idx="13">
                    <c:v>0</c:v>
                  </c:pt>
                  <c:pt idx="14">
                    <c:v>0.2895489655615946</c:v>
                  </c:pt>
                  <c:pt idx="15">
                    <c:v>0</c:v>
                  </c:pt>
                  <c:pt idx="16">
                    <c:v>0</c:v>
                  </c:pt>
                  <c:pt idx="17">
                    <c:v>0.20545918833460908</c:v>
                  </c:pt>
                  <c:pt idx="18">
                    <c:v>1.2266398818422761</c:v>
                  </c:pt>
                  <c:pt idx="19">
                    <c:v>0</c:v>
                  </c:pt>
                  <c:pt idx="20">
                    <c:v>0</c:v>
                  </c:pt>
                  <c:pt idx="21">
                    <c:v>0</c:v>
                  </c:pt>
                  <c:pt idx="22">
                    <c:v>7.8239019279564452</c:v>
                  </c:pt>
                  <c:pt idx="23">
                    <c:v>0</c:v>
                  </c:pt>
                  <c:pt idx="24">
                    <c:v>0</c:v>
                  </c:pt>
                </c:numCache>
              </c:numRef>
            </c:plus>
            <c:minus>
              <c:numLit>
                <c:formatCode>General</c:formatCode>
                <c:ptCount val="1"/>
                <c:pt idx="0">
                  <c:v>0</c:v>
                </c:pt>
              </c:numLit>
            </c:minus>
          </c:errBars>
          <c:cat>
            <c:strRef>
              <c:f>('SAMT EF cardio-vasculaire'!$B$48:$S$48,'SAMT EF cardio-vasculaire'!$M$40:$S$40)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cardio-vasculaire'!$B$51:$S$51,'SAMT EF cardio-vasculaire'!$M$43:$S$43)</c:f>
              <c:numCache>
                <c:formatCode>_(* #,##0.00_);_(* \(#,##0.00\);_(* "-"??_);_(@_)</c:formatCode>
                <c:ptCount val="25"/>
                <c:pt idx="0">
                  <c:v>0.80470032859221563</c:v>
                </c:pt>
                <c:pt idx="1">
                  <c:v>0</c:v>
                </c:pt>
                <c:pt idx="2">
                  <c:v>0.81232334021773722</c:v>
                </c:pt>
                <c:pt idx="3">
                  <c:v>0.81335279724698406</c:v>
                </c:pt>
                <c:pt idx="4">
                  <c:v>0.32251122632052809</c:v>
                </c:pt>
                <c:pt idx="5">
                  <c:v>0.38162980832674731</c:v>
                </c:pt>
                <c:pt idx="6">
                  <c:v>0.63540931693557967</c:v>
                </c:pt>
                <c:pt idx="7">
                  <c:v>0</c:v>
                </c:pt>
                <c:pt idx="8">
                  <c:v>0</c:v>
                </c:pt>
                <c:pt idx="9">
                  <c:v>0.30391671553932564</c:v>
                </c:pt>
                <c:pt idx="10">
                  <c:v>0</c:v>
                </c:pt>
                <c:pt idx="11">
                  <c:v>0</c:v>
                </c:pt>
                <c:pt idx="12">
                  <c:v>0</c:v>
                </c:pt>
                <c:pt idx="13">
                  <c:v>0</c:v>
                </c:pt>
                <c:pt idx="14">
                  <c:v>0.64563575924217353</c:v>
                </c:pt>
                <c:pt idx="15">
                  <c:v>0</c:v>
                </c:pt>
                <c:pt idx="16">
                  <c:v>0</c:v>
                </c:pt>
                <c:pt idx="17">
                  <c:v>0.34243198055768231</c:v>
                </c:pt>
                <c:pt idx="18">
                  <c:v>2.0443998030704602</c:v>
                </c:pt>
                <c:pt idx="19">
                  <c:v>0</c:v>
                </c:pt>
                <c:pt idx="20">
                  <c:v>0</c:v>
                </c:pt>
                <c:pt idx="21">
                  <c:v>0</c:v>
                </c:pt>
                <c:pt idx="22">
                  <c:v>0.35109716658819412</c:v>
                </c:pt>
                <c:pt idx="23">
                  <c:v>0</c:v>
                </c:pt>
                <c:pt idx="24">
                  <c:v>0</c:v>
                </c:pt>
              </c:numCache>
            </c:numRef>
          </c:val>
        </c:ser>
        <c:dLbls>
          <c:showLegendKey val="0"/>
          <c:showVal val="0"/>
          <c:showCatName val="0"/>
          <c:showSerName val="0"/>
          <c:showPercent val="0"/>
          <c:showBubbleSize val="0"/>
        </c:dLbls>
        <c:gapWidth val="150"/>
        <c:overlap val="100"/>
        <c:axId val="91814144"/>
        <c:axId val="92168576"/>
      </c:barChart>
      <c:lineChart>
        <c:grouping val="standard"/>
        <c:varyColors val="0"/>
        <c:ser>
          <c:idx val="5"/>
          <c:order val="3"/>
          <c:tx>
            <c:strRef>
              <c:f>'SAMT EF cardio-vasculaire'!$A$54</c:f>
              <c:strCache>
                <c:ptCount val="1"/>
                <c:pt idx="0">
                  <c:v>Moyenne</c:v>
                </c:pt>
              </c:strCache>
            </c:strRef>
          </c:tx>
          <c:spPr>
            <a:ln>
              <a:noFill/>
            </a:ln>
          </c:spPr>
          <c:marker>
            <c:symbol val="plus"/>
            <c:size val="6"/>
            <c:spPr>
              <a:ln>
                <a:solidFill>
                  <a:schemeClr val="tx1"/>
                </a:solidFill>
              </a:ln>
            </c:spPr>
          </c:marker>
          <c:cat>
            <c:strRef>
              <c:f>('SAMT EF cardio-vasculaire'!$B$48:$S$48,'SAMT EF cardio-vasculaire'!$M$40:$S$40)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cardio-vasculaire'!$B$54:$S$54,'SAMT EF cardio-vasculaire'!$M$46:$S$46)</c:f>
              <c:numCache>
                <c:formatCode>_(* #,##0.00_);_(* \(#,##0.00\);_(* "-"??_);_(@_)</c:formatCode>
                <c:ptCount val="25"/>
                <c:pt idx="0">
                  <c:v>1.9266652041314976</c:v>
                </c:pt>
                <c:pt idx="1">
                  <c:v>0</c:v>
                </c:pt>
                <c:pt idx="2">
                  <c:v>2.4948268164787728</c:v>
                </c:pt>
                <c:pt idx="3">
                  <c:v>1.8250239841641849</c:v>
                </c:pt>
                <c:pt idx="4">
                  <c:v>1.4478672296403143</c:v>
                </c:pt>
                <c:pt idx="5">
                  <c:v>1.0836918197851868</c:v>
                </c:pt>
                <c:pt idx="6">
                  <c:v>1.2920531080700299</c:v>
                </c:pt>
                <c:pt idx="7">
                  <c:v>1.2992255421576295</c:v>
                </c:pt>
                <c:pt idx="8">
                  <c:v>0</c:v>
                </c:pt>
                <c:pt idx="9">
                  <c:v>1.50836045288673</c:v>
                </c:pt>
                <c:pt idx="10">
                  <c:v>3.6531317987120135</c:v>
                </c:pt>
                <c:pt idx="11">
                  <c:v>0</c:v>
                </c:pt>
                <c:pt idx="12">
                  <c:v>0</c:v>
                </c:pt>
                <c:pt idx="13">
                  <c:v>0</c:v>
                </c:pt>
                <c:pt idx="14">
                  <c:v>1.6076736628340373</c:v>
                </c:pt>
                <c:pt idx="15">
                  <c:v>0</c:v>
                </c:pt>
                <c:pt idx="16">
                  <c:v>0</c:v>
                </c:pt>
                <c:pt idx="17">
                  <c:v>1.2461374135474943</c:v>
                </c:pt>
                <c:pt idx="18">
                  <c:v>5.314552862651877</c:v>
                </c:pt>
                <c:pt idx="19">
                  <c:v>1.1204758827850743</c:v>
                </c:pt>
                <c:pt idx="20">
                  <c:v>0</c:v>
                </c:pt>
                <c:pt idx="21">
                  <c:v>0</c:v>
                </c:pt>
                <c:pt idx="22">
                  <c:v>4.355925503248554</c:v>
                </c:pt>
                <c:pt idx="23">
                  <c:v>0</c:v>
                </c:pt>
                <c:pt idx="24">
                  <c:v>0</c:v>
                </c:pt>
              </c:numCache>
            </c:numRef>
          </c:val>
          <c:smooth val="0"/>
        </c:ser>
        <c:dLbls>
          <c:showLegendKey val="0"/>
          <c:showVal val="0"/>
          <c:showCatName val="0"/>
          <c:showSerName val="0"/>
          <c:showPercent val="0"/>
          <c:showBubbleSize val="0"/>
        </c:dLbls>
        <c:marker val="1"/>
        <c:smooth val="0"/>
        <c:axId val="91814144"/>
        <c:axId val="92168576"/>
      </c:lineChart>
      <c:catAx>
        <c:axId val="9181414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2168576"/>
        <c:crosses val="autoZero"/>
        <c:auto val="1"/>
        <c:lblAlgn val="ctr"/>
        <c:lblOffset val="100"/>
        <c:noMultiLvlLbl val="0"/>
      </c:catAx>
      <c:valAx>
        <c:axId val="92168576"/>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1814144"/>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EF cardio-vasculaire'!$C$59:$G$59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EF cardio-vasculaire'!$C$60:$G$60</c:f>
              <c:numCache>
                <c:formatCode>#,##0.00\ "€"</c:formatCode>
                <c:ptCount val="5"/>
                <c:pt idx="0">
                  <c:v>0.41445970718117392</c:v>
                </c:pt>
                <c:pt idx="1">
                  <c:v>0.5470844354592399</c:v>
                </c:pt>
                <c:pt idx="2">
                  <c:v>0.81733207230951443</c:v>
                </c:pt>
                <c:pt idx="3">
                  <c:v>3.5269044097758537E-2</c:v>
                </c:pt>
                <c:pt idx="4">
                  <c:v>8.8898549971963642E-2</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2043309634839334"/>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EF pneumo'!$A$44:$K$44</c:f>
                <c:numCache>
                  <c:formatCode>General</c:formatCode>
                  <c:ptCount val="11"/>
                  <c:pt idx="0">
                    <c:v>0.87085994098977249</c:v>
                  </c:pt>
                  <c:pt idx="1">
                    <c:v>0</c:v>
                  </c:pt>
                  <c:pt idx="2">
                    <c:v>0.61413207234400824</c:v>
                  </c:pt>
                  <c:pt idx="3">
                    <c:v>0.6859006599375137</c:v>
                  </c:pt>
                  <c:pt idx="4">
                    <c:v>0.87848559850423502</c:v>
                  </c:pt>
                  <c:pt idx="5">
                    <c:v>0.55452296475228158</c:v>
                  </c:pt>
                  <c:pt idx="6">
                    <c:v>0</c:v>
                  </c:pt>
                  <c:pt idx="7">
                    <c:v>0</c:v>
                  </c:pt>
                  <c:pt idx="8">
                    <c:v>0</c:v>
                  </c:pt>
                  <c:pt idx="9">
                    <c:v>0.37495473055308626</c:v>
                  </c:pt>
                  <c:pt idx="10">
                    <c:v>0</c:v>
                  </c:pt>
                </c:numCache>
              </c:numRef>
            </c:minus>
          </c:errBars>
          <c:cat>
            <c:strRef>
              <c:f>'SAMT EF pneumo'!$A$40:$K$40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pneumo'!$A$41:$K$41</c:f>
              <c:numCache>
                <c:formatCode>_(* #,##0.00_);_(* \(#,##0.00\);_(* "-"??_);_(@_)</c:formatCode>
                <c:ptCount val="11"/>
                <c:pt idx="0">
                  <c:v>1.7358897890242415</c:v>
                </c:pt>
                <c:pt idx="1">
                  <c:v>0</c:v>
                </c:pt>
                <c:pt idx="2">
                  <c:v>2.9069926317522192</c:v>
                </c:pt>
                <c:pt idx="3">
                  <c:v>1.539808645481531</c:v>
                </c:pt>
                <c:pt idx="4">
                  <c:v>1.742581408988374</c:v>
                </c:pt>
                <c:pt idx="5">
                  <c:v>1.2411204341476341</c:v>
                </c:pt>
                <c:pt idx="6">
                  <c:v>1.5430691902863571</c:v>
                </c:pt>
                <c:pt idx="7">
                  <c:v>0</c:v>
                </c:pt>
                <c:pt idx="8">
                  <c:v>0</c:v>
                </c:pt>
                <c:pt idx="9">
                  <c:v>1.9885619116402298</c:v>
                </c:pt>
                <c:pt idx="10">
                  <c:v>0</c:v>
                </c:pt>
              </c:numCache>
            </c:numRef>
          </c:val>
        </c:ser>
        <c:ser>
          <c:idx val="1"/>
          <c:order val="1"/>
          <c:spPr>
            <a:solidFill>
              <a:srgbClr val="968FAB"/>
            </a:solidFill>
            <a:ln>
              <a:solidFill>
                <a:schemeClr val="tx1"/>
              </a:solidFill>
            </a:ln>
          </c:spPr>
          <c:invertIfNegative val="0"/>
          <c:cat>
            <c:strRef>
              <c:f>'SAMT EF pneumo'!$A$40:$K$40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pneumo'!$A$42:$K$42</c:f>
              <c:numCache>
                <c:formatCode>_(* #,##0.00_);_(* \(#,##0.00\);_(* "-"??_);_(@_)</c:formatCode>
                <c:ptCount val="11"/>
                <c:pt idx="0">
                  <c:v>1.0770589633530683</c:v>
                </c:pt>
                <c:pt idx="1">
                  <c:v>0</c:v>
                </c:pt>
                <c:pt idx="2">
                  <c:v>0.4598778187186654</c:v>
                </c:pt>
                <c:pt idx="3">
                  <c:v>0.97873865842055907</c:v>
                </c:pt>
                <c:pt idx="4">
                  <c:v>0.91873075463926734</c:v>
                </c:pt>
                <c:pt idx="5">
                  <c:v>0.37044206585236594</c:v>
                </c:pt>
                <c:pt idx="6">
                  <c:v>0</c:v>
                </c:pt>
                <c:pt idx="7">
                  <c:v>0</c:v>
                </c:pt>
                <c:pt idx="8">
                  <c:v>0</c:v>
                </c:pt>
                <c:pt idx="9">
                  <c:v>0.84076517927009364</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EF pneumo'!$A$45:$K$45</c:f>
                <c:numCache>
                  <c:formatCode>General</c:formatCode>
                  <c:ptCount val="11"/>
                  <c:pt idx="0">
                    <c:v>1.21458529426498</c:v>
                  </c:pt>
                  <c:pt idx="1">
                    <c:v>0</c:v>
                  </c:pt>
                  <c:pt idx="2">
                    <c:v>2.6642530478727462</c:v>
                  </c:pt>
                  <c:pt idx="3">
                    <c:v>1.4129085180312648</c:v>
                  </c:pt>
                  <c:pt idx="4">
                    <c:v>1.319163116210742</c:v>
                  </c:pt>
                  <c:pt idx="5">
                    <c:v>1.6321797214966121</c:v>
                  </c:pt>
                  <c:pt idx="6">
                    <c:v>0</c:v>
                  </c:pt>
                  <c:pt idx="7">
                    <c:v>0</c:v>
                  </c:pt>
                  <c:pt idx="8">
                    <c:v>0</c:v>
                  </c:pt>
                  <c:pt idx="9">
                    <c:v>0.8972949814796487</c:v>
                  </c:pt>
                  <c:pt idx="10">
                    <c:v>0</c:v>
                  </c:pt>
                </c:numCache>
              </c:numRef>
            </c:plus>
            <c:minus>
              <c:numLit>
                <c:formatCode>General</c:formatCode>
                <c:ptCount val="1"/>
                <c:pt idx="0">
                  <c:v>1</c:v>
                </c:pt>
              </c:numLit>
            </c:minus>
          </c:errBars>
          <c:cat>
            <c:strRef>
              <c:f>'SAMT EF pneumo'!$A$40:$K$40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pneumo'!$A$43:$K$43</c:f>
              <c:numCache>
                <c:formatCode>_(* #,##0.00_);_(* \(#,##0.00\);_(* "-"??_);_(@_)</c:formatCode>
                <c:ptCount val="11"/>
                <c:pt idx="0">
                  <c:v>1.2714822177331819</c:v>
                </c:pt>
                <c:pt idx="1">
                  <c:v>0</c:v>
                </c:pt>
                <c:pt idx="2">
                  <c:v>1.4124218549161696</c:v>
                </c:pt>
                <c:pt idx="3">
                  <c:v>1.3810838426835383</c:v>
                </c:pt>
                <c:pt idx="4">
                  <c:v>1.3973042273582235</c:v>
                </c:pt>
                <c:pt idx="5">
                  <c:v>1.4870900225737194</c:v>
                </c:pt>
                <c:pt idx="6">
                  <c:v>0</c:v>
                </c:pt>
                <c:pt idx="7">
                  <c:v>0</c:v>
                </c:pt>
                <c:pt idx="8">
                  <c:v>0</c:v>
                </c:pt>
                <c:pt idx="9">
                  <c:v>0.8753941733059607</c:v>
                </c:pt>
                <c:pt idx="10">
                  <c:v>0</c:v>
                </c:pt>
              </c:numCache>
            </c:numRef>
          </c:val>
        </c:ser>
        <c:dLbls>
          <c:showLegendKey val="0"/>
          <c:showVal val="0"/>
          <c:showCatName val="0"/>
          <c:showSerName val="0"/>
          <c:showPercent val="0"/>
          <c:showBubbleSize val="0"/>
        </c:dLbls>
        <c:gapWidth val="150"/>
        <c:overlap val="100"/>
        <c:axId val="92324608"/>
        <c:axId val="92326528"/>
      </c:barChart>
      <c:lineChart>
        <c:grouping val="standard"/>
        <c:varyColors val="0"/>
        <c:ser>
          <c:idx val="5"/>
          <c:order val="3"/>
          <c:spPr>
            <a:ln w="28575">
              <a:noFill/>
            </a:ln>
          </c:spPr>
          <c:marker>
            <c:symbol val="plus"/>
            <c:size val="6"/>
            <c:spPr>
              <a:ln>
                <a:solidFill>
                  <a:schemeClr val="tx1"/>
                </a:solidFill>
              </a:ln>
            </c:spPr>
          </c:marker>
          <c:cat>
            <c:strRef>
              <c:f>'SAMT EF pneumo'!$A$40:$K$40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pneumo'!$A$46:$K$46</c:f>
              <c:numCache>
                <c:formatCode>_(* #,##0.00_);_(* \(#,##0.00\);_(* "-"??_);_(@_)</c:formatCode>
                <c:ptCount val="11"/>
                <c:pt idx="0">
                  <c:v>3.355353292859681</c:v>
                </c:pt>
                <c:pt idx="1">
                  <c:v>0</c:v>
                </c:pt>
                <c:pt idx="2">
                  <c:v>4.6654853337784017</c:v>
                </c:pt>
                <c:pt idx="3">
                  <c:v>3.1096818691242656</c:v>
                </c:pt>
                <c:pt idx="4">
                  <c:v>3.3272715264662662</c:v>
                </c:pt>
                <c:pt idx="5">
                  <c:v>2.4594708428302567</c:v>
                </c:pt>
                <c:pt idx="6">
                  <c:v>1.5430691902863571</c:v>
                </c:pt>
                <c:pt idx="7">
                  <c:v>0</c:v>
                </c:pt>
                <c:pt idx="8">
                  <c:v>0</c:v>
                </c:pt>
                <c:pt idx="9">
                  <c:v>2.9109618233193841</c:v>
                </c:pt>
                <c:pt idx="10">
                  <c:v>0</c:v>
                </c:pt>
              </c:numCache>
            </c:numRef>
          </c:val>
          <c:smooth val="0"/>
        </c:ser>
        <c:dLbls>
          <c:showLegendKey val="0"/>
          <c:showVal val="0"/>
          <c:showCatName val="0"/>
          <c:showSerName val="0"/>
          <c:showPercent val="0"/>
          <c:showBubbleSize val="0"/>
        </c:dLbls>
        <c:marker val="1"/>
        <c:smooth val="0"/>
        <c:axId val="92324608"/>
        <c:axId val="92326528"/>
      </c:lineChart>
      <c:catAx>
        <c:axId val="9232460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2326528"/>
        <c:crosses val="autoZero"/>
        <c:auto val="1"/>
        <c:lblAlgn val="ctr"/>
        <c:lblOffset val="100"/>
        <c:noMultiLvlLbl val="0"/>
      </c:catAx>
      <c:valAx>
        <c:axId val="9232652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232460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261301727096306"/>
          <c:y val="2.6209673296703522E-2"/>
        </c:manualLayout>
      </c:layout>
      <c:overlay val="0"/>
    </c:title>
    <c:autoTitleDeleted val="0"/>
    <c:plotArea>
      <c:layout/>
      <c:barChart>
        <c:barDir val="col"/>
        <c:grouping val="stacked"/>
        <c:varyColors val="0"/>
        <c:ser>
          <c:idx val="0"/>
          <c:order val="0"/>
          <c:tx>
            <c:strRef>
              <c:f>'SAMT EF pneumo'!$A$49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EF pneumo'!$B$52:$S$52,'SAMT EF pneumo'!$M$44:$S$44)</c:f>
                <c:numCache>
                  <c:formatCode>General</c:formatCode>
                  <c:ptCount val="25"/>
                  <c:pt idx="0">
                    <c:v>0.87085994098977249</c:v>
                  </c:pt>
                  <c:pt idx="1">
                    <c:v>0</c:v>
                  </c:pt>
                  <c:pt idx="2">
                    <c:v>0.61413207234400824</c:v>
                  </c:pt>
                  <c:pt idx="3">
                    <c:v>0.87303977135028343</c:v>
                  </c:pt>
                  <c:pt idx="4">
                    <c:v>0.76685008463579818</c:v>
                  </c:pt>
                  <c:pt idx="5">
                    <c:v>0.33852574797036727</c:v>
                  </c:pt>
                  <c:pt idx="6">
                    <c:v>1.4361422544846514E-2</c:v>
                  </c:pt>
                  <c:pt idx="7">
                    <c:v>0</c:v>
                  </c:pt>
                  <c:pt idx="8">
                    <c:v>0</c:v>
                  </c:pt>
                  <c:pt idx="9">
                    <c:v>0</c:v>
                  </c:pt>
                  <c:pt idx="10">
                    <c:v>0</c:v>
                  </c:pt>
                  <c:pt idx="11">
                    <c:v>0</c:v>
                  </c:pt>
                  <c:pt idx="12">
                    <c:v>0</c:v>
                  </c:pt>
                  <c:pt idx="13">
                    <c:v>0</c:v>
                  </c:pt>
                  <c:pt idx="14">
                    <c:v>1.0917620908026122</c:v>
                  </c:pt>
                  <c:pt idx="15">
                    <c:v>0</c:v>
                  </c:pt>
                  <c:pt idx="16">
                    <c:v>0</c:v>
                  </c:pt>
                  <c:pt idx="17">
                    <c:v>0.11590384001669474</c:v>
                  </c:pt>
                  <c:pt idx="18">
                    <c:v>0</c:v>
                  </c:pt>
                  <c:pt idx="19">
                    <c:v>0</c:v>
                  </c:pt>
                  <c:pt idx="20">
                    <c:v>0</c:v>
                  </c:pt>
                  <c:pt idx="21">
                    <c:v>0</c:v>
                  </c:pt>
                  <c:pt idx="22">
                    <c:v>0.21252468458783236</c:v>
                  </c:pt>
                  <c:pt idx="23">
                    <c:v>0</c:v>
                  </c:pt>
                  <c:pt idx="24">
                    <c:v>0</c:v>
                  </c:pt>
                </c:numCache>
              </c:numRef>
            </c:minus>
          </c:errBars>
          <c:cat>
            <c:strRef>
              <c:f>('SAMT EF pneumo'!$B$48:$S$48,'SAMT EF pneumo'!$M$40:$S$40)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pneumo'!$B$49:$S$49,'SAMT EF pneumo'!$M$41:$S$41)</c:f>
              <c:numCache>
                <c:formatCode>_(* #,##0.00_);_(* \(#,##0.00\);_(* "-"??_);_(@_)</c:formatCode>
                <c:ptCount val="25"/>
                <c:pt idx="0">
                  <c:v>1.7358897890242415</c:v>
                </c:pt>
                <c:pt idx="1">
                  <c:v>0</c:v>
                </c:pt>
                <c:pt idx="2">
                  <c:v>2.9069926317522192</c:v>
                </c:pt>
                <c:pt idx="3">
                  <c:v>1.742581408988374</c:v>
                </c:pt>
                <c:pt idx="4">
                  <c:v>1.9425393282276837</c:v>
                </c:pt>
                <c:pt idx="5">
                  <c:v>1.0084971802698599</c:v>
                </c:pt>
                <c:pt idx="6">
                  <c:v>1.5876267957585894</c:v>
                </c:pt>
                <c:pt idx="7">
                  <c:v>0</c:v>
                </c:pt>
                <c:pt idx="8">
                  <c:v>0</c:v>
                </c:pt>
                <c:pt idx="9">
                  <c:v>1.5430691902863571</c:v>
                </c:pt>
                <c:pt idx="10">
                  <c:v>0</c:v>
                </c:pt>
                <c:pt idx="11">
                  <c:v>0</c:v>
                </c:pt>
                <c:pt idx="12">
                  <c:v>0</c:v>
                </c:pt>
                <c:pt idx="13">
                  <c:v>0</c:v>
                </c:pt>
                <c:pt idx="14">
                  <c:v>2.0886932871049337</c:v>
                </c:pt>
                <c:pt idx="15">
                  <c:v>0</c:v>
                </c:pt>
                <c:pt idx="16">
                  <c:v>0</c:v>
                </c:pt>
                <c:pt idx="17">
                  <c:v>2.3839071997418975</c:v>
                </c:pt>
                <c:pt idx="18">
                  <c:v>4.3741377970374771</c:v>
                </c:pt>
                <c:pt idx="19">
                  <c:v>2.5063310498826943</c:v>
                </c:pt>
                <c:pt idx="20">
                  <c:v>0</c:v>
                </c:pt>
                <c:pt idx="21">
                  <c:v>0</c:v>
                </c:pt>
                <c:pt idx="22">
                  <c:v>1.9095987500237916</c:v>
                </c:pt>
                <c:pt idx="23">
                  <c:v>0</c:v>
                </c:pt>
                <c:pt idx="24">
                  <c:v>0</c:v>
                </c:pt>
              </c:numCache>
            </c:numRef>
          </c:val>
        </c:ser>
        <c:ser>
          <c:idx val="1"/>
          <c:order val="1"/>
          <c:tx>
            <c:strRef>
              <c:f>'SAMT EF pneumo'!$A$50</c:f>
              <c:strCache>
                <c:ptCount val="1"/>
                <c:pt idx="0">
                  <c:v>2eme morceau</c:v>
                </c:pt>
              </c:strCache>
            </c:strRef>
          </c:tx>
          <c:spPr>
            <a:solidFill>
              <a:srgbClr val="968FAB"/>
            </a:solidFill>
            <a:ln>
              <a:solidFill>
                <a:schemeClr val="tx1"/>
              </a:solidFill>
            </a:ln>
          </c:spPr>
          <c:invertIfNegative val="0"/>
          <c:cat>
            <c:strRef>
              <c:f>('SAMT EF pneumo'!$B$48:$S$48,'SAMT EF pneumo'!$M$40:$S$40)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pneumo'!$B$50:$S$50,'SAMT EF pneumo'!$M$42:$S$42)</c:f>
              <c:numCache>
                <c:formatCode>_(* #,##0.00_);_(* \(#,##0.00\);_(* "-"??_);_(@_)</c:formatCode>
                <c:ptCount val="25"/>
                <c:pt idx="0">
                  <c:v>1.0770589633530683</c:v>
                </c:pt>
                <c:pt idx="1">
                  <c:v>0</c:v>
                </c:pt>
                <c:pt idx="2">
                  <c:v>0.4598778187186654</c:v>
                </c:pt>
                <c:pt idx="3">
                  <c:v>0.79190079950674774</c:v>
                </c:pt>
                <c:pt idx="4">
                  <c:v>1.1228352982719882</c:v>
                </c:pt>
                <c:pt idx="5">
                  <c:v>0.70880362556031584</c:v>
                </c:pt>
                <c:pt idx="6">
                  <c:v>2.393570424141056E-2</c:v>
                </c:pt>
                <c:pt idx="7">
                  <c:v>0</c:v>
                </c:pt>
                <c:pt idx="8">
                  <c:v>0</c:v>
                </c:pt>
                <c:pt idx="9">
                  <c:v>0</c:v>
                </c:pt>
                <c:pt idx="10">
                  <c:v>0</c:v>
                </c:pt>
                <c:pt idx="11">
                  <c:v>0</c:v>
                </c:pt>
                <c:pt idx="12">
                  <c:v>0</c:v>
                </c:pt>
                <c:pt idx="13">
                  <c:v>0</c:v>
                </c:pt>
                <c:pt idx="14">
                  <c:v>0.91255007872047855</c:v>
                </c:pt>
                <c:pt idx="15">
                  <c:v>0</c:v>
                </c:pt>
                <c:pt idx="16">
                  <c:v>0</c:v>
                </c:pt>
                <c:pt idx="17">
                  <c:v>0.19317306669449197</c:v>
                </c:pt>
                <c:pt idx="18">
                  <c:v>0</c:v>
                </c:pt>
                <c:pt idx="19">
                  <c:v>0</c:v>
                </c:pt>
                <c:pt idx="20">
                  <c:v>0</c:v>
                </c:pt>
                <c:pt idx="21">
                  <c:v>0</c:v>
                </c:pt>
                <c:pt idx="22">
                  <c:v>0.8735494161761348</c:v>
                </c:pt>
                <c:pt idx="23">
                  <c:v>0</c:v>
                </c:pt>
                <c:pt idx="24">
                  <c:v>0</c:v>
                </c:pt>
              </c:numCache>
            </c:numRef>
          </c:val>
        </c:ser>
        <c:ser>
          <c:idx val="2"/>
          <c:order val="2"/>
          <c:tx>
            <c:strRef>
              <c:f>'SAMT EF pneumo'!$A$51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EF pneumo'!$B$53:$S$53,'SAMT EF pneumo'!$M$45:$S$45)</c:f>
                <c:numCache>
                  <c:formatCode>General</c:formatCode>
                  <c:ptCount val="25"/>
                  <c:pt idx="0">
                    <c:v>1.21458529426498</c:v>
                  </c:pt>
                  <c:pt idx="1">
                    <c:v>0</c:v>
                  </c:pt>
                  <c:pt idx="2">
                    <c:v>2.6642530478727462</c:v>
                  </c:pt>
                  <c:pt idx="3">
                    <c:v>1.271954473952924</c:v>
                  </c:pt>
                  <c:pt idx="4">
                    <c:v>1.3861186841077813</c:v>
                  </c:pt>
                  <c:pt idx="5">
                    <c:v>1.5801357081553178</c:v>
                  </c:pt>
                  <c:pt idx="6">
                    <c:v>0.83055800460231044</c:v>
                  </c:pt>
                  <c:pt idx="7">
                    <c:v>0</c:v>
                  </c:pt>
                  <c:pt idx="8">
                    <c:v>0</c:v>
                  </c:pt>
                  <c:pt idx="9">
                    <c:v>0</c:v>
                  </c:pt>
                  <c:pt idx="10">
                    <c:v>0</c:v>
                  </c:pt>
                  <c:pt idx="11">
                    <c:v>0</c:v>
                  </c:pt>
                  <c:pt idx="12">
                    <c:v>0</c:v>
                  </c:pt>
                  <c:pt idx="13">
                    <c:v>0</c:v>
                  </c:pt>
                  <c:pt idx="14">
                    <c:v>0.62658876974516042</c:v>
                  </c:pt>
                  <c:pt idx="15">
                    <c:v>0</c:v>
                  </c:pt>
                  <c:pt idx="16">
                    <c:v>0</c:v>
                  </c:pt>
                  <c:pt idx="17">
                    <c:v>0.11590384001669474</c:v>
                  </c:pt>
                  <c:pt idx="18">
                    <c:v>0</c:v>
                  </c:pt>
                  <c:pt idx="19">
                    <c:v>0</c:v>
                  </c:pt>
                  <c:pt idx="20">
                    <c:v>0</c:v>
                  </c:pt>
                  <c:pt idx="21">
                    <c:v>0</c:v>
                  </c:pt>
                  <c:pt idx="22">
                    <c:v>0.6888470914556124</c:v>
                  </c:pt>
                  <c:pt idx="23">
                    <c:v>0</c:v>
                  </c:pt>
                  <c:pt idx="24">
                    <c:v>0</c:v>
                  </c:pt>
                </c:numCache>
              </c:numRef>
            </c:plus>
            <c:minus>
              <c:numLit>
                <c:formatCode>General</c:formatCode>
                <c:ptCount val="1"/>
                <c:pt idx="0">
                  <c:v>0</c:v>
                </c:pt>
              </c:numLit>
            </c:minus>
          </c:errBars>
          <c:cat>
            <c:strRef>
              <c:f>('SAMT EF pneumo'!$B$48:$S$48,'SAMT EF pneumo'!$M$40:$S$40)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pneumo'!$B$51:$S$51,'SAMT EF pneumo'!$M$43:$S$43)</c:f>
              <c:numCache>
                <c:formatCode>_(* #,##0.00_);_(* \(#,##0.00\);_(* "-"??_);_(@_)</c:formatCode>
                <c:ptCount val="25"/>
                <c:pt idx="0">
                  <c:v>1.2714822177331819</c:v>
                </c:pt>
                <c:pt idx="1">
                  <c:v>0</c:v>
                </c:pt>
                <c:pt idx="2">
                  <c:v>1.4124218549161696</c:v>
                </c:pt>
                <c:pt idx="3">
                  <c:v>1.5241341824907431</c:v>
                </c:pt>
                <c:pt idx="4">
                  <c:v>0.85324054190147303</c:v>
                </c:pt>
                <c:pt idx="5">
                  <c:v>1.3194215244275256</c:v>
                </c:pt>
                <c:pt idx="6">
                  <c:v>1.3842633410038505</c:v>
                </c:pt>
                <c:pt idx="7">
                  <c:v>0</c:v>
                </c:pt>
                <c:pt idx="8">
                  <c:v>0</c:v>
                </c:pt>
                <c:pt idx="9">
                  <c:v>0</c:v>
                </c:pt>
                <c:pt idx="10">
                  <c:v>0</c:v>
                </c:pt>
                <c:pt idx="11">
                  <c:v>0</c:v>
                </c:pt>
                <c:pt idx="12">
                  <c:v>0</c:v>
                </c:pt>
                <c:pt idx="13">
                  <c:v>0</c:v>
                </c:pt>
                <c:pt idx="14">
                  <c:v>0.65412045591078227</c:v>
                </c:pt>
                <c:pt idx="15">
                  <c:v>0</c:v>
                </c:pt>
                <c:pt idx="16">
                  <c:v>0</c:v>
                </c:pt>
                <c:pt idx="17">
                  <c:v>0.19317306669449197</c:v>
                </c:pt>
                <c:pt idx="18">
                  <c:v>0</c:v>
                </c:pt>
                <c:pt idx="19">
                  <c:v>0</c:v>
                </c:pt>
                <c:pt idx="20">
                  <c:v>0</c:v>
                </c:pt>
                <c:pt idx="21">
                  <c:v>0</c:v>
                </c:pt>
                <c:pt idx="22">
                  <c:v>0.92157309801635767</c:v>
                </c:pt>
                <c:pt idx="23">
                  <c:v>0</c:v>
                </c:pt>
                <c:pt idx="24">
                  <c:v>0</c:v>
                </c:pt>
              </c:numCache>
            </c:numRef>
          </c:val>
        </c:ser>
        <c:dLbls>
          <c:showLegendKey val="0"/>
          <c:showVal val="0"/>
          <c:showCatName val="0"/>
          <c:showSerName val="0"/>
          <c:showPercent val="0"/>
          <c:showBubbleSize val="0"/>
        </c:dLbls>
        <c:gapWidth val="150"/>
        <c:overlap val="100"/>
        <c:axId val="92501888"/>
        <c:axId val="92520448"/>
      </c:barChart>
      <c:lineChart>
        <c:grouping val="standard"/>
        <c:varyColors val="0"/>
        <c:ser>
          <c:idx val="5"/>
          <c:order val="3"/>
          <c:tx>
            <c:strRef>
              <c:f>'SAMT EF pneumo'!$A$54</c:f>
              <c:strCache>
                <c:ptCount val="1"/>
                <c:pt idx="0">
                  <c:v>Moyenne</c:v>
                </c:pt>
              </c:strCache>
            </c:strRef>
          </c:tx>
          <c:spPr>
            <a:ln>
              <a:noFill/>
            </a:ln>
          </c:spPr>
          <c:marker>
            <c:symbol val="plus"/>
            <c:size val="6"/>
            <c:spPr>
              <a:ln>
                <a:solidFill>
                  <a:schemeClr val="tx1"/>
                </a:solidFill>
              </a:ln>
            </c:spPr>
          </c:marker>
          <c:cat>
            <c:strRef>
              <c:f>('SAMT EF pneumo'!$B$48:$S$48,'SAMT EF pneumo'!$M$40:$S$40)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pneumo'!$B$54:$S$54,'SAMT EF pneumo'!$M$46:$S$46)</c:f>
              <c:numCache>
                <c:formatCode>_(* #,##0.00_);_(* \(#,##0.00\);_(* "-"??_);_(@_)</c:formatCode>
                <c:ptCount val="25"/>
                <c:pt idx="0">
                  <c:v>3.355353292859681</c:v>
                </c:pt>
                <c:pt idx="1">
                  <c:v>0</c:v>
                </c:pt>
                <c:pt idx="2">
                  <c:v>4.6654853337784017</c:v>
                </c:pt>
                <c:pt idx="3">
                  <c:v>3.0777002054865314</c:v>
                </c:pt>
                <c:pt idx="4">
                  <c:v>3.9823962440380711</c:v>
                </c:pt>
                <c:pt idx="5">
                  <c:v>2.4468329681849625</c:v>
                </c:pt>
                <c:pt idx="6">
                  <c:v>2.5184475911749598</c:v>
                </c:pt>
                <c:pt idx="7">
                  <c:v>0</c:v>
                </c:pt>
                <c:pt idx="8">
                  <c:v>0</c:v>
                </c:pt>
                <c:pt idx="9">
                  <c:v>1.5430691902863571</c:v>
                </c:pt>
                <c:pt idx="10">
                  <c:v>0</c:v>
                </c:pt>
                <c:pt idx="11">
                  <c:v>0</c:v>
                </c:pt>
                <c:pt idx="12">
                  <c:v>0</c:v>
                </c:pt>
                <c:pt idx="13">
                  <c:v>0</c:v>
                </c:pt>
                <c:pt idx="14">
                  <c:v>2.7428137430157165</c:v>
                </c:pt>
                <c:pt idx="15">
                  <c:v>0</c:v>
                </c:pt>
                <c:pt idx="16">
                  <c:v>0</c:v>
                </c:pt>
                <c:pt idx="17">
                  <c:v>2.5770802664363894</c:v>
                </c:pt>
                <c:pt idx="18">
                  <c:v>4.3741377970374771</c:v>
                </c:pt>
                <c:pt idx="19">
                  <c:v>2.5063310498826943</c:v>
                </c:pt>
                <c:pt idx="20">
                  <c:v>0</c:v>
                </c:pt>
                <c:pt idx="21">
                  <c:v>0</c:v>
                </c:pt>
                <c:pt idx="22">
                  <c:v>2.957930195769261</c:v>
                </c:pt>
                <c:pt idx="23">
                  <c:v>0</c:v>
                </c:pt>
                <c:pt idx="24">
                  <c:v>0</c:v>
                </c:pt>
              </c:numCache>
            </c:numRef>
          </c:val>
          <c:smooth val="0"/>
        </c:ser>
        <c:dLbls>
          <c:showLegendKey val="0"/>
          <c:showVal val="0"/>
          <c:showCatName val="0"/>
          <c:showSerName val="0"/>
          <c:showPercent val="0"/>
          <c:showBubbleSize val="0"/>
        </c:dLbls>
        <c:marker val="1"/>
        <c:smooth val="0"/>
        <c:axId val="92501888"/>
        <c:axId val="92520448"/>
      </c:lineChart>
      <c:catAx>
        <c:axId val="9250188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92520448"/>
        <c:crosses val="autoZero"/>
        <c:auto val="1"/>
        <c:lblAlgn val="ctr"/>
        <c:lblOffset val="100"/>
        <c:noMultiLvlLbl val="0"/>
      </c:catAx>
      <c:valAx>
        <c:axId val="92520448"/>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2501888"/>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EF pneumo'!$C$59:$G$59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EF pneumo'!$C$60:$G$60</c:f>
              <c:numCache>
                <c:formatCode>#,##0.00\ "€"</c:formatCode>
                <c:ptCount val="5"/>
                <c:pt idx="0">
                  <c:v>0.71336247685023713</c:v>
                </c:pt>
                <c:pt idx="1">
                  <c:v>1.3673830855825271</c:v>
                </c:pt>
                <c:pt idx="2">
                  <c:v>0.41226509454760241</c:v>
                </c:pt>
                <c:pt idx="3">
                  <c:v>1.334486789981159E-2</c:v>
                </c:pt>
                <c:pt idx="4">
                  <c:v>0.17542019376770951</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266610605713121"/>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EF duro'!$A$44:$K$44</c:f>
                <c:numCache>
                  <c:formatCode>General</c:formatCode>
                  <c:ptCount val="11"/>
                  <c:pt idx="0">
                    <c:v>1.252353960774546</c:v>
                  </c:pt>
                  <c:pt idx="1">
                    <c:v>0</c:v>
                  </c:pt>
                  <c:pt idx="2">
                    <c:v>0.45116296500215669</c:v>
                  </c:pt>
                  <c:pt idx="3">
                    <c:v>1.3586095297375755</c:v>
                  </c:pt>
                  <c:pt idx="4">
                    <c:v>1.2116287424142658</c:v>
                  </c:pt>
                  <c:pt idx="5">
                    <c:v>0.34494012917717964</c:v>
                  </c:pt>
                  <c:pt idx="6">
                    <c:v>0</c:v>
                  </c:pt>
                  <c:pt idx="7">
                    <c:v>0</c:v>
                  </c:pt>
                  <c:pt idx="8">
                    <c:v>0</c:v>
                  </c:pt>
                  <c:pt idx="9">
                    <c:v>1.2159339140543541</c:v>
                  </c:pt>
                  <c:pt idx="10">
                    <c:v>0</c:v>
                  </c:pt>
                </c:numCache>
              </c:numRef>
            </c:minus>
          </c:errBars>
          <c:cat>
            <c:strRef>
              <c:f>'SAMT EF duro'!$A$40:$K$40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duro'!$A$41:$K$41</c:f>
              <c:numCache>
                <c:formatCode>_(* #,##0.00_);_(* \(#,##0.00\);_(* "-"??_);_(@_)</c:formatCode>
                <c:ptCount val="11"/>
                <c:pt idx="0">
                  <c:v>2.1641240095570971</c:v>
                </c:pt>
                <c:pt idx="1">
                  <c:v>0</c:v>
                </c:pt>
                <c:pt idx="2">
                  <c:v>1.3074528124255955</c:v>
                </c:pt>
                <c:pt idx="3">
                  <c:v>2.480375718677915</c:v>
                </c:pt>
                <c:pt idx="4">
                  <c:v>3.2468723125726378</c:v>
                </c:pt>
                <c:pt idx="5">
                  <c:v>1.2655007120987936</c:v>
                </c:pt>
                <c:pt idx="6">
                  <c:v>0</c:v>
                </c:pt>
                <c:pt idx="7">
                  <c:v>0</c:v>
                </c:pt>
                <c:pt idx="8">
                  <c:v>0</c:v>
                </c:pt>
                <c:pt idx="9">
                  <c:v>2.0718058723175208</c:v>
                </c:pt>
                <c:pt idx="10">
                  <c:v>0</c:v>
                </c:pt>
              </c:numCache>
            </c:numRef>
          </c:val>
        </c:ser>
        <c:ser>
          <c:idx val="1"/>
          <c:order val="1"/>
          <c:spPr>
            <a:solidFill>
              <a:srgbClr val="968FAB"/>
            </a:solidFill>
            <a:ln>
              <a:solidFill>
                <a:schemeClr val="tx1"/>
              </a:solidFill>
            </a:ln>
          </c:spPr>
          <c:invertIfNegative val="0"/>
          <c:cat>
            <c:strRef>
              <c:f>'SAMT EF duro'!$A$40:$K$40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duro'!$A$42:$K$42</c:f>
              <c:numCache>
                <c:formatCode>_(* #,##0.00_);_(* \(#,##0.00\);_(* "-"??_);_(@_)</c:formatCode>
                <c:ptCount val="11"/>
                <c:pt idx="0">
                  <c:v>2.4773975558699184</c:v>
                </c:pt>
                <c:pt idx="1">
                  <c:v>0</c:v>
                </c:pt>
                <c:pt idx="2">
                  <c:v>1.9808099858115569</c:v>
                </c:pt>
                <c:pt idx="3">
                  <c:v>2.6235412763932064</c:v>
                </c:pt>
                <c:pt idx="4">
                  <c:v>1.9640913203792154</c:v>
                </c:pt>
                <c:pt idx="5">
                  <c:v>2.3795460815418861</c:v>
                </c:pt>
                <c:pt idx="6">
                  <c:v>0</c:v>
                </c:pt>
                <c:pt idx="7">
                  <c:v>0</c:v>
                </c:pt>
                <c:pt idx="8">
                  <c:v>0</c:v>
                </c:pt>
                <c:pt idx="9">
                  <c:v>2.540059078393865</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EF duro'!$A$45:$K$45</c:f>
                <c:numCache>
                  <c:formatCode>General</c:formatCode>
                  <c:ptCount val="11"/>
                  <c:pt idx="0">
                    <c:v>3.0643525836547134</c:v>
                  </c:pt>
                  <c:pt idx="1">
                    <c:v>0</c:v>
                  </c:pt>
                  <c:pt idx="2">
                    <c:v>1.641844335393146</c:v>
                  </c:pt>
                  <c:pt idx="3">
                    <c:v>2.7363077013168784</c:v>
                  </c:pt>
                  <c:pt idx="4">
                    <c:v>3.243828221135054</c:v>
                  </c:pt>
                  <c:pt idx="5">
                    <c:v>2.4545286137860893</c:v>
                  </c:pt>
                  <c:pt idx="6">
                    <c:v>0</c:v>
                  </c:pt>
                  <c:pt idx="7">
                    <c:v>0</c:v>
                  </c:pt>
                  <c:pt idx="8">
                    <c:v>0</c:v>
                  </c:pt>
                  <c:pt idx="9">
                    <c:v>2.2784587956641644</c:v>
                  </c:pt>
                  <c:pt idx="10">
                    <c:v>0</c:v>
                  </c:pt>
                </c:numCache>
              </c:numRef>
            </c:plus>
            <c:minus>
              <c:numLit>
                <c:formatCode>General</c:formatCode>
                <c:ptCount val="1"/>
                <c:pt idx="0">
                  <c:v>1</c:v>
                </c:pt>
              </c:numLit>
            </c:minus>
          </c:errBars>
          <c:cat>
            <c:strRef>
              <c:f>'SAMT EF duro'!$A$40:$K$40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duro'!$A$43:$K$43</c:f>
              <c:numCache>
                <c:formatCode>_(* #,##0.00_);_(* \(#,##0.00\);_(* "-"??_);_(@_)</c:formatCode>
                <c:ptCount val="11"/>
                <c:pt idx="0">
                  <c:v>4.0191337562977063</c:v>
                </c:pt>
                <c:pt idx="1">
                  <c:v>0</c:v>
                </c:pt>
                <c:pt idx="2">
                  <c:v>0.77340651702175833</c:v>
                </c:pt>
                <c:pt idx="3">
                  <c:v>3.9633202860243371</c:v>
                </c:pt>
                <c:pt idx="4">
                  <c:v>4.0813782605640663</c:v>
                </c:pt>
                <c:pt idx="5">
                  <c:v>4.2625319566333495</c:v>
                </c:pt>
                <c:pt idx="6">
                  <c:v>0</c:v>
                </c:pt>
                <c:pt idx="7">
                  <c:v>0</c:v>
                </c:pt>
                <c:pt idx="8">
                  <c:v>0</c:v>
                </c:pt>
                <c:pt idx="9">
                  <c:v>3.620510983318761</c:v>
                </c:pt>
                <c:pt idx="10">
                  <c:v>0</c:v>
                </c:pt>
              </c:numCache>
            </c:numRef>
          </c:val>
        </c:ser>
        <c:dLbls>
          <c:showLegendKey val="0"/>
          <c:showVal val="0"/>
          <c:showCatName val="0"/>
          <c:showSerName val="0"/>
          <c:showPercent val="0"/>
          <c:showBubbleSize val="0"/>
        </c:dLbls>
        <c:gapWidth val="150"/>
        <c:overlap val="100"/>
        <c:axId val="101093760"/>
        <c:axId val="101095680"/>
      </c:barChart>
      <c:lineChart>
        <c:grouping val="standard"/>
        <c:varyColors val="0"/>
        <c:ser>
          <c:idx val="5"/>
          <c:order val="3"/>
          <c:spPr>
            <a:ln w="28575">
              <a:noFill/>
            </a:ln>
          </c:spPr>
          <c:marker>
            <c:symbol val="plus"/>
            <c:size val="6"/>
            <c:spPr>
              <a:ln>
                <a:solidFill>
                  <a:schemeClr val="tx1"/>
                </a:solidFill>
              </a:ln>
            </c:spPr>
          </c:marker>
          <c:cat>
            <c:strRef>
              <c:f>'SAMT EF duro'!$A$40:$K$40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EF duro'!$A$46:$K$46</c:f>
              <c:numCache>
                <c:formatCode>_(* #,##0.00_);_(* \(#,##0.00\);_(* "-"??_);_(@_)</c:formatCode>
                <c:ptCount val="11"/>
                <c:pt idx="0">
                  <c:v>6.6518832642666306</c:v>
                </c:pt>
                <c:pt idx="1">
                  <c:v>0</c:v>
                </c:pt>
                <c:pt idx="2">
                  <c:v>3.6837681737385508</c:v>
                </c:pt>
                <c:pt idx="3">
                  <c:v>7.9063746547018772</c:v>
                </c:pt>
                <c:pt idx="4">
                  <c:v>8.9406580927587243</c:v>
                </c:pt>
                <c:pt idx="5">
                  <c:v>4.9759049135408038</c:v>
                </c:pt>
                <c:pt idx="6">
                  <c:v>0</c:v>
                </c:pt>
                <c:pt idx="7">
                  <c:v>0</c:v>
                </c:pt>
                <c:pt idx="8">
                  <c:v>0</c:v>
                </c:pt>
                <c:pt idx="9">
                  <c:v>6.6895127608698122</c:v>
                </c:pt>
                <c:pt idx="10">
                  <c:v>0</c:v>
                </c:pt>
              </c:numCache>
            </c:numRef>
          </c:val>
          <c:smooth val="0"/>
        </c:ser>
        <c:dLbls>
          <c:showLegendKey val="0"/>
          <c:showVal val="0"/>
          <c:showCatName val="0"/>
          <c:showSerName val="0"/>
          <c:showPercent val="0"/>
          <c:showBubbleSize val="0"/>
        </c:dLbls>
        <c:marker val="1"/>
        <c:smooth val="0"/>
        <c:axId val="101093760"/>
        <c:axId val="101095680"/>
      </c:lineChart>
      <c:catAx>
        <c:axId val="10109376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1095680"/>
        <c:crosses val="autoZero"/>
        <c:auto val="1"/>
        <c:lblAlgn val="ctr"/>
        <c:lblOffset val="100"/>
        <c:noMultiLvlLbl val="0"/>
      </c:catAx>
      <c:valAx>
        <c:axId val="101095680"/>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1093760"/>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261301727096306"/>
          <c:y val="2.6209673296703522E-2"/>
        </c:manualLayout>
      </c:layout>
      <c:overlay val="0"/>
    </c:title>
    <c:autoTitleDeleted val="0"/>
    <c:plotArea>
      <c:layout/>
      <c:barChart>
        <c:barDir val="col"/>
        <c:grouping val="stacked"/>
        <c:varyColors val="0"/>
        <c:ser>
          <c:idx val="0"/>
          <c:order val="0"/>
          <c:tx>
            <c:strRef>
              <c:f>'SAMT EF duro'!$A$49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EF duro'!$B$52:$S$52,'SAMT EF duro'!$M$44:$S$44)</c:f>
                <c:numCache>
                  <c:formatCode>General</c:formatCode>
                  <c:ptCount val="25"/>
                  <c:pt idx="0">
                    <c:v>1.252353960774546</c:v>
                  </c:pt>
                  <c:pt idx="1">
                    <c:v>0</c:v>
                  </c:pt>
                  <c:pt idx="2">
                    <c:v>0.45116296500215669</c:v>
                  </c:pt>
                  <c:pt idx="3">
                    <c:v>0.95361121614480959</c:v>
                  </c:pt>
                  <c:pt idx="4">
                    <c:v>1.0411523753168481</c:v>
                  </c:pt>
                  <c:pt idx="5">
                    <c:v>3.4243352226028367E-2</c:v>
                  </c:pt>
                  <c:pt idx="6">
                    <c:v>0.56073235104058128</c:v>
                  </c:pt>
                  <c:pt idx="7">
                    <c:v>0</c:v>
                  </c:pt>
                  <c:pt idx="8">
                    <c:v>0</c:v>
                  </c:pt>
                  <c:pt idx="9">
                    <c:v>0</c:v>
                  </c:pt>
                  <c:pt idx="10">
                    <c:v>0</c:v>
                  </c:pt>
                  <c:pt idx="11">
                    <c:v>0</c:v>
                  </c:pt>
                  <c:pt idx="12">
                    <c:v>0</c:v>
                  </c:pt>
                  <c:pt idx="13">
                    <c:v>0</c:v>
                  </c:pt>
                  <c:pt idx="14">
                    <c:v>0.37397506361990629</c:v>
                  </c:pt>
                  <c:pt idx="15">
                    <c:v>0</c:v>
                  </c:pt>
                  <c:pt idx="16">
                    <c:v>0</c:v>
                  </c:pt>
                  <c:pt idx="17">
                    <c:v>0.65498840500485156</c:v>
                  </c:pt>
                  <c:pt idx="18">
                    <c:v>0</c:v>
                  </c:pt>
                  <c:pt idx="19">
                    <c:v>0</c:v>
                  </c:pt>
                  <c:pt idx="20">
                    <c:v>0</c:v>
                  </c:pt>
                  <c:pt idx="21">
                    <c:v>0</c:v>
                  </c:pt>
                  <c:pt idx="22">
                    <c:v>2.0096426017055133</c:v>
                  </c:pt>
                  <c:pt idx="23">
                    <c:v>0</c:v>
                  </c:pt>
                  <c:pt idx="24">
                    <c:v>0</c:v>
                  </c:pt>
                </c:numCache>
              </c:numRef>
            </c:minus>
          </c:errBars>
          <c:cat>
            <c:strRef>
              <c:f>('SAMT EF duro'!$B$48:$S$48,'SAMT EF duro'!$M$40:$S$40)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duro'!$B$49:$S$49,'SAMT EF duro'!$M$41:$S$41)</c:f>
              <c:numCache>
                <c:formatCode>_(* #,##0.00_);_(* \(#,##0.00\);_(* "-"??_);_(@_)</c:formatCode>
                <c:ptCount val="25"/>
                <c:pt idx="0">
                  <c:v>2.1641240095570971</c:v>
                </c:pt>
                <c:pt idx="1">
                  <c:v>0</c:v>
                </c:pt>
                <c:pt idx="2">
                  <c:v>1.3074528124255955</c:v>
                </c:pt>
                <c:pt idx="3">
                  <c:v>2.7280071525999241</c:v>
                </c:pt>
                <c:pt idx="4">
                  <c:v>4.7377178803946656</c:v>
                </c:pt>
                <c:pt idx="5">
                  <c:v>0.93958466749162961</c:v>
                </c:pt>
                <c:pt idx="6">
                  <c:v>6.0384709134720911</c:v>
                </c:pt>
                <c:pt idx="7">
                  <c:v>0</c:v>
                </c:pt>
                <c:pt idx="8">
                  <c:v>0</c:v>
                </c:pt>
                <c:pt idx="9">
                  <c:v>0</c:v>
                </c:pt>
                <c:pt idx="10">
                  <c:v>0</c:v>
                </c:pt>
                <c:pt idx="11">
                  <c:v>0</c:v>
                </c:pt>
                <c:pt idx="12">
                  <c:v>0</c:v>
                </c:pt>
                <c:pt idx="13">
                  <c:v>0</c:v>
                </c:pt>
                <c:pt idx="14">
                  <c:v>1.291474978828101</c:v>
                </c:pt>
                <c:pt idx="15">
                  <c:v>0</c:v>
                </c:pt>
                <c:pt idx="16">
                  <c:v>0</c:v>
                </c:pt>
                <c:pt idx="17">
                  <c:v>1.8184461644114278</c:v>
                </c:pt>
                <c:pt idx="18">
                  <c:v>0</c:v>
                </c:pt>
                <c:pt idx="19">
                  <c:v>0</c:v>
                </c:pt>
                <c:pt idx="20">
                  <c:v>0</c:v>
                </c:pt>
                <c:pt idx="21">
                  <c:v>0</c:v>
                </c:pt>
                <c:pt idx="22">
                  <c:v>4.0218928270757024</c:v>
                </c:pt>
                <c:pt idx="23">
                  <c:v>0</c:v>
                </c:pt>
                <c:pt idx="24">
                  <c:v>0</c:v>
                </c:pt>
              </c:numCache>
            </c:numRef>
          </c:val>
        </c:ser>
        <c:ser>
          <c:idx val="1"/>
          <c:order val="1"/>
          <c:tx>
            <c:strRef>
              <c:f>'SAMT EF duro'!$A$50</c:f>
              <c:strCache>
                <c:ptCount val="1"/>
                <c:pt idx="0">
                  <c:v>2eme morceau</c:v>
                </c:pt>
              </c:strCache>
            </c:strRef>
          </c:tx>
          <c:spPr>
            <a:solidFill>
              <a:srgbClr val="968FAB"/>
            </a:solidFill>
            <a:ln>
              <a:solidFill>
                <a:schemeClr val="tx1"/>
              </a:solidFill>
            </a:ln>
          </c:spPr>
          <c:invertIfNegative val="0"/>
          <c:cat>
            <c:strRef>
              <c:f>('SAMT EF duro'!$B$48:$S$48,'SAMT EF duro'!$M$40:$S$40)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duro'!$B$50:$S$50,'SAMT EF duro'!$M$42:$S$42)</c:f>
              <c:numCache>
                <c:formatCode>_(* #,##0.00_);_(* \(#,##0.00\);_(* "-"??_);_(@_)</c:formatCode>
                <c:ptCount val="25"/>
                <c:pt idx="0">
                  <c:v>2.4773975558699184</c:v>
                </c:pt>
                <c:pt idx="1">
                  <c:v>0</c:v>
                </c:pt>
                <c:pt idx="2">
                  <c:v>1.9808099858115569</c:v>
                </c:pt>
                <c:pt idx="3">
                  <c:v>2.4829564803519291</c:v>
                </c:pt>
                <c:pt idx="4">
                  <c:v>2.1125961093921628</c:v>
                </c:pt>
                <c:pt idx="5">
                  <c:v>0.63280800464431219</c:v>
                </c:pt>
                <c:pt idx="6">
                  <c:v>0.9345539184009688</c:v>
                </c:pt>
                <c:pt idx="7">
                  <c:v>0</c:v>
                </c:pt>
                <c:pt idx="8">
                  <c:v>0</c:v>
                </c:pt>
                <c:pt idx="9">
                  <c:v>0</c:v>
                </c:pt>
                <c:pt idx="10">
                  <c:v>0</c:v>
                </c:pt>
                <c:pt idx="11">
                  <c:v>0</c:v>
                </c:pt>
                <c:pt idx="12">
                  <c:v>0</c:v>
                </c:pt>
                <c:pt idx="13">
                  <c:v>0</c:v>
                </c:pt>
                <c:pt idx="14">
                  <c:v>0.62329177269984415</c:v>
                </c:pt>
                <c:pt idx="15">
                  <c:v>0</c:v>
                </c:pt>
                <c:pt idx="16">
                  <c:v>0</c:v>
                </c:pt>
                <c:pt idx="17">
                  <c:v>2.1933830788957391</c:v>
                </c:pt>
                <c:pt idx="18">
                  <c:v>0</c:v>
                </c:pt>
                <c:pt idx="19">
                  <c:v>0</c:v>
                </c:pt>
                <c:pt idx="20">
                  <c:v>0</c:v>
                </c:pt>
                <c:pt idx="21">
                  <c:v>0</c:v>
                </c:pt>
                <c:pt idx="22">
                  <c:v>2.9666424415246748</c:v>
                </c:pt>
                <c:pt idx="23">
                  <c:v>0</c:v>
                </c:pt>
                <c:pt idx="24">
                  <c:v>0</c:v>
                </c:pt>
              </c:numCache>
            </c:numRef>
          </c:val>
        </c:ser>
        <c:ser>
          <c:idx val="2"/>
          <c:order val="2"/>
          <c:tx>
            <c:strRef>
              <c:f>'SAMT EF duro'!$A$51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EF duro'!$B$53:$S$53,'SAMT EF duro'!$M$45:$S$45)</c:f>
                <c:numCache>
                  <c:formatCode>General</c:formatCode>
                  <c:ptCount val="25"/>
                  <c:pt idx="0">
                    <c:v>3.0643525836547134</c:v>
                  </c:pt>
                  <c:pt idx="1">
                    <c:v>0</c:v>
                  </c:pt>
                  <c:pt idx="2">
                    <c:v>1.641844335393146</c:v>
                  </c:pt>
                  <c:pt idx="3">
                    <c:v>2.140526818018845</c:v>
                  </c:pt>
                  <c:pt idx="4">
                    <c:v>22.284517808312746</c:v>
                  </c:pt>
                  <c:pt idx="5">
                    <c:v>4.363157460255751</c:v>
                  </c:pt>
                  <c:pt idx="6">
                    <c:v>0.56073235104058217</c:v>
                  </c:pt>
                  <c:pt idx="7">
                    <c:v>0</c:v>
                  </c:pt>
                  <c:pt idx="8">
                    <c:v>0</c:v>
                  </c:pt>
                  <c:pt idx="9">
                    <c:v>0</c:v>
                  </c:pt>
                  <c:pt idx="10">
                    <c:v>0</c:v>
                  </c:pt>
                  <c:pt idx="11">
                    <c:v>0</c:v>
                  </c:pt>
                  <c:pt idx="12">
                    <c:v>0</c:v>
                  </c:pt>
                  <c:pt idx="13">
                    <c:v>0</c:v>
                  </c:pt>
                  <c:pt idx="14">
                    <c:v>0.3739750636199064</c:v>
                  </c:pt>
                  <c:pt idx="15">
                    <c:v>0</c:v>
                  </c:pt>
                  <c:pt idx="16">
                    <c:v>0</c:v>
                  </c:pt>
                  <c:pt idx="17">
                    <c:v>3.1735330058620717</c:v>
                  </c:pt>
                  <c:pt idx="18">
                    <c:v>0</c:v>
                  </c:pt>
                  <c:pt idx="19">
                    <c:v>0</c:v>
                  </c:pt>
                  <c:pt idx="20">
                    <c:v>0</c:v>
                  </c:pt>
                  <c:pt idx="21">
                    <c:v>0</c:v>
                  </c:pt>
                  <c:pt idx="22">
                    <c:v>10.044339613280492</c:v>
                  </c:pt>
                  <c:pt idx="23">
                    <c:v>0</c:v>
                  </c:pt>
                  <c:pt idx="24">
                    <c:v>0</c:v>
                  </c:pt>
                </c:numCache>
              </c:numRef>
            </c:plus>
            <c:minus>
              <c:numLit>
                <c:formatCode>General</c:formatCode>
                <c:ptCount val="1"/>
                <c:pt idx="0">
                  <c:v>0</c:v>
                </c:pt>
              </c:numLit>
            </c:minus>
          </c:errBars>
          <c:cat>
            <c:strRef>
              <c:f>('SAMT EF duro'!$B$48:$S$48,'SAMT EF duro'!$M$40:$S$40)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duro'!$B$51:$S$51,'SAMT EF duro'!$M$43:$S$43)</c:f>
              <c:numCache>
                <c:formatCode>_(* #,##0.00_);_(* \(#,##0.00\);_(* "-"??_);_(@_)</c:formatCode>
                <c:ptCount val="25"/>
                <c:pt idx="0">
                  <c:v>4.0191337562977063</c:v>
                </c:pt>
                <c:pt idx="1">
                  <c:v>0</c:v>
                </c:pt>
                <c:pt idx="2">
                  <c:v>0.77340651702175833</c:v>
                </c:pt>
                <c:pt idx="3">
                  <c:v>4.1379062233100337</c:v>
                </c:pt>
                <c:pt idx="4">
                  <c:v>2.2875227189191225</c:v>
                </c:pt>
                <c:pt idx="5">
                  <c:v>3.0377602868830462</c:v>
                </c:pt>
                <c:pt idx="6">
                  <c:v>0.93455391840096969</c:v>
                </c:pt>
                <c:pt idx="7">
                  <c:v>0</c:v>
                </c:pt>
                <c:pt idx="8">
                  <c:v>0</c:v>
                </c:pt>
                <c:pt idx="9">
                  <c:v>0</c:v>
                </c:pt>
                <c:pt idx="10">
                  <c:v>0</c:v>
                </c:pt>
                <c:pt idx="11">
                  <c:v>0</c:v>
                </c:pt>
                <c:pt idx="12">
                  <c:v>0</c:v>
                </c:pt>
                <c:pt idx="13">
                  <c:v>0</c:v>
                </c:pt>
                <c:pt idx="14">
                  <c:v>0.62329177269984437</c:v>
                </c:pt>
                <c:pt idx="15">
                  <c:v>0</c:v>
                </c:pt>
                <c:pt idx="16">
                  <c:v>0</c:v>
                </c:pt>
                <c:pt idx="17">
                  <c:v>2.6313566155801071</c:v>
                </c:pt>
                <c:pt idx="18">
                  <c:v>0</c:v>
                </c:pt>
                <c:pt idx="19">
                  <c:v>0</c:v>
                </c:pt>
                <c:pt idx="20">
                  <c:v>0</c:v>
                </c:pt>
                <c:pt idx="21">
                  <c:v>0</c:v>
                </c:pt>
                <c:pt idx="22">
                  <c:v>7.7096364391812946</c:v>
                </c:pt>
                <c:pt idx="23">
                  <c:v>0</c:v>
                </c:pt>
                <c:pt idx="24">
                  <c:v>0</c:v>
                </c:pt>
              </c:numCache>
            </c:numRef>
          </c:val>
        </c:ser>
        <c:dLbls>
          <c:showLegendKey val="0"/>
          <c:showVal val="0"/>
          <c:showCatName val="0"/>
          <c:showSerName val="0"/>
          <c:showPercent val="0"/>
          <c:showBubbleSize val="0"/>
        </c:dLbls>
        <c:gapWidth val="150"/>
        <c:overlap val="100"/>
        <c:axId val="102454784"/>
        <c:axId val="102456704"/>
      </c:barChart>
      <c:lineChart>
        <c:grouping val="standard"/>
        <c:varyColors val="0"/>
        <c:ser>
          <c:idx val="5"/>
          <c:order val="3"/>
          <c:tx>
            <c:strRef>
              <c:f>'SAMT EF duro'!$A$54</c:f>
              <c:strCache>
                <c:ptCount val="1"/>
                <c:pt idx="0">
                  <c:v>Moyenne</c:v>
                </c:pt>
              </c:strCache>
            </c:strRef>
          </c:tx>
          <c:spPr>
            <a:ln>
              <a:noFill/>
            </a:ln>
          </c:spPr>
          <c:marker>
            <c:symbol val="plus"/>
            <c:size val="6"/>
            <c:spPr>
              <a:ln>
                <a:solidFill>
                  <a:schemeClr val="tx1"/>
                </a:solidFill>
              </a:ln>
            </c:spPr>
          </c:marker>
          <c:cat>
            <c:strRef>
              <c:f>('SAMT EF duro'!$B$48:$S$48,'SAMT EF duro'!$M$40:$S$40)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EF duro'!$B$54:$S$54,'SAMT EF duro'!$M$46:$S$46)</c:f>
              <c:numCache>
                <c:formatCode>_(* #,##0.00_);_(* \(#,##0.00\);_(* "-"??_);_(@_)</c:formatCode>
                <c:ptCount val="25"/>
                <c:pt idx="0">
                  <c:v>6.6518832642666306</c:v>
                </c:pt>
                <c:pt idx="1">
                  <c:v>0</c:v>
                </c:pt>
                <c:pt idx="2">
                  <c:v>3.6837681737385508</c:v>
                </c:pt>
                <c:pt idx="3">
                  <c:v>6.1866108684665129</c:v>
                </c:pt>
                <c:pt idx="4">
                  <c:v>13.989744670627779</c:v>
                </c:pt>
                <c:pt idx="5">
                  <c:v>3.9773449543746757</c:v>
                </c:pt>
                <c:pt idx="6">
                  <c:v>6.9730248318730599</c:v>
                </c:pt>
                <c:pt idx="7">
                  <c:v>0</c:v>
                </c:pt>
                <c:pt idx="8">
                  <c:v>0</c:v>
                </c:pt>
                <c:pt idx="9">
                  <c:v>0</c:v>
                </c:pt>
                <c:pt idx="10">
                  <c:v>0</c:v>
                </c:pt>
                <c:pt idx="11">
                  <c:v>0</c:v>
                </c:pt>
                <c:pt idx="12">
                  <c:v>0</c:v>
                </c:pt>
                <c:pt idx="13">
                  <c:v>0</c:v>
                </c:pt>
                <c:pt idx="14">
                  <c:v>1.9147667515279454</c:v>
                </c:pt>
                <c:pt idx="15">
                  <c:v>0</c:v>
                </c:pt>
                <c:pt idx="16">
                  <c:v>0</c:v>
                </c:pt>
                <c:pt idx="17">
                  <c:v>4.9908609517411504</c:v>
                </c:pt>
                <c:pt idx="18">
                  <c:v>0</c:v>
                </c:pt>
                <c:pt idx="19">
                  <c:v>0</c:v>
                </c:pt>
                <c:pt idx="20">
                  <c:v>0</c:v>
                </c:pt>
                <c:pt idx="21">
                  <c:v>0</c:v>
                </c:pt>
                <c:pt idx="22">
                  <c:v>11.208364980492149</c:v>
                </c:pt>
                <c:pt idx="23">
                  <c:v>0</c:v>
                </c:pt>
                <c:pt idx="24">
                  <c:v>0</c:v>
                </c:pt>
              </c:numCache>
            </c:numRef>
          </c:val>
          <c:smooth val="0"/>
        </c:ser>
        <c:dLbls>
          <c:showLegendKey val="0"/>
          <c:showVal val="0"/>
          <c:showCatName val="0"/>
          <c:showSerName val="0"/>
          <c:showPercent val="0"/>
          <c:showBubbleSize val="0"/>
        </c:dLbls>
        <c:marker val="1"/>
        <c:smooth val="0"/>
        <c:axId val="102454784"/>
        <c:axId val="102456704"/>
      </c:lineChart>
      <c:catAx>
        <c:axId val="10245478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2456704"/>
        <c:crosses val="autoZero"/>
        <c:auto val="1"/>
        <c:lblAlgn val="ctr"/>
        <c:lblOffset val="100"/>
        <c:noMultiLvlLbl val="0"/>
      </c:catAx>
      <c:valAx>
        <c:axId val="102456704"/>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2454784"/>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EF duro'!$C$59:$G$59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EF duro'!$C$60:$G$60</c:f>
              <c:numCache>
                <c:formatCode>#,##0.00\ "€"</c:formatCode>
                <c:ptCount val="5"/>
                <c:pt idx="0">
                  <c:v>1.2266033063402029</c:v>
                </c:pt>
                <c:pt idx="1">
                  <c:v>1.8254852946483637</c:v>
                </c:pt>
                <c:pt idx="2">
                  <c:v>0.73796320736939847</c:v>
                </c:pt>
                <c:pt idx="3">
                  <c:v>4.2533905943341936E-2</c:v>
                </c:pt>
                <c:pt idx="4">
                  <c:v>0.22206395662128217</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525510282088525"/>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Explo fonc'!$A$44:$K$44</c:f>
                <c:numCache>
                  <c:formatCode>General</c:formatCode>
                  <c:ptCount val="11"/>
                  <c:pt idx="0">
                    <c:v>0.51363091322280563</c:v>
                  </c:pt>
                  <c:pt idx="1">
                    <c:v>0</c:v>
                  </c:pt>
                  <c:pt idx="2">
                    <c:v>6.8576405974596799E-2</c:v>
                  </c:pt>
                  <c:pt idx="3">
                    <c:v>0.53578466332377106</c:v>
                  </c:pt>
                  <c:pt idx="4">
                    <c:v>0.46155242698852228</c:v>
                  </c:pt>
                  <c:pt idx="5">
                    <c:v>0.42618549772287961</c:v>
                  </c:pt>
                  <c:pt idx="6">
                    <c:v>0.31701524001526338</c:v>
                  </c:pt>
                  <c:pt idx="7">
                    <c:v>1.0706892286307421</c:v>
                  </c:pt>
                  <c:pt idx="8">
                    <c:v>0</c:v>
                  </c:pt>
                  <c:pt idx="9">
                    <c:v>0.53004374988819292</c:v>
                  </c:pt>
                  <c:pt idx="10">
                    <c:v>0.41067143926800975</c:v>
                  </c:pt>
                </c:numCache>
              </c:numRef>
            </c:minus>
          </c:errBars>
          <c:cat>
            <c:strRef>
              <c:f>'SAMT Explo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Explo fonc'!$A$41:$K$41</c:f>
              <c:numCache>
                <c:formatCode>_(* #,##0.00_);_(* \(#,##0.00\);_(* "-"??_);_(@_)</c:formatCode>
                <c:ptCount val="11"/>
                <c:pt idx="0">
                  <c:v>1.8475049413104969</c:v>
                </c:pt>
                <c:pt idx="1">
                  <c:v>0</c:v>
                </c:pt>
                <c:pt idx="2">
                  <c:v>1.9564653616552055</c:v>
                </c:pt>
                <c:pt idx="3">
                  <c:v>1.7457284436063263</c:v>
                </c:pt>
                <c:pt idx="4">
                  <c:v>1.9164325299883687</c:v>
                </c:pt>
                <c:pt idx="5">
                  <c:v>1.6804880485674523</c:v>
                </c:pt>
                <c:pt idx="6">
                  <c:v>1.1611531697436837</c:v>
                </c:pt>
                <c:pt idx="7">
                  <c:v>3.4181647821192374</c:v>
                </c:pt>
                <c:pt idx="8">
                  <c:v>0</c:v>
                </c:pt>
                <c:pt idx="9">
                  <c:v>1.8455192436401116</c:v>
                </c:pt>
                <c:pt idx="10">
                  <c:v>2.2237218359437776</c:v>
                </c:pt>
              </c:numCache>
            </c:numRef>
          </c:val>
        </c:ser>
        <c:ser>
          <c:idx val="1"/>
          <c:order val="1"/>
          <c:spPr>
            <a:solidFill>
              <a:srgbClr val="968FAB"/>
            </a:solidFill>
            <a:ln>
              <a:solidFill>
                <a:schemeClr val="tx1"/>
              </a:solidFill>
            </a:ln>
          </c:spPr>
          <c:invertIfNegative val="0"/>
          <c:cat>
            <c:strRef>
              <c:f>'SAMT Explo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Explo fonc'!$A$42:$K$42</c:f>
              <c:numCache>
                <c:formatCode>_(* #,##0.00_);_(* \(#,##0.00\);_(* "-"??_);_(@_)</c:formatCode>
                <c:ptCount val="11"/>
                <c:pt idx="0">
                  <c:v>0.77913996299810506</c:v>
                </c:pt>
                <c:pt idx="1">
                  <c:v>0</c:v>
                </c:pt>
                <c:pt idx="2">
                  <c:v>0.91560162426062686</c:v>
                </c:pt>
                <c:pt idx="3">
                  <c:v>0.81392591749006349</c:v>
                </c:pt>
                <c:pt idx="4">
                  <c:v>0.694508933338426</c:v>
                </c:pt>
                <c:pt idx="5">
                  <c:v>0.83124104510201668</c:v>
                </c:pt>
                <c:pt idx="6">
                  <c:v>0.7137954707255143</c:v>
                </c:pt>
                <c:pt idx="7">
                  <c:v>5.2971157880051898</c:v>
                </c:pt>
                <c:pt idx="8">
                  <c:v>0</c:v>
                </c:pt>
                <c:pt idx="9">
                  <c:v>1.0546663283670852</c:v>
                </c:pt>
                <c:pt idx="10">
                  <c:v>0.68445239878001596</c:v>
                </c:pt>
              </c:numCache>
            </c:numRef>
          </c:val>
        </c:ser>
        <c:ser>
          <c:idx val="2"/>
          <c:order val="2"/>
          <c:spPr>
            <a:solidFill>
              <a:srgbClr val="968FAB"/>
            </a:solidFill>
            <a:ln>
              <a:solidFill>
                <a:schemeClr val="tx1"/>
              </a:solidFill>
            </a:ln>
          </c:spPr>
          <c:invertIfNegative val="0"/>
          <c:errBars>
            <c:errBarType val="plus"/>
            <c:errValType val="cust"/>
            <c:noEndCap val="0"/>
            <c:plus>
              <c:numRef>
                <c:f>'SAMT Explo fonc'!$A$45:$K$45</c:f>
                <c:numCache>
                  <c:formatCode>General</c:formatCode>
                  <c:ptCount val="11"/>
                  <c:pt idx="0">
                    <c:v>4.555759425951508</c:v>
                  </c:pt>
                  <c:pt idx="1">
                    <c:v>0</c:v>
                  </c:pt>
                  <c:pt idx="2">
                    <c:v>1.3185543126271404</c:v>
                  </c:pt>
                  <c:pt idx="3">
                    <c:v>3.1872020972654251</c:v>
                  </c:pt>
                  <c:pt idx="4">
                    <c:v>1.7348846140389282</c:v>
                  </c:pt>
                  <c:pt idx="5">
                    <c:v>4.3386396811181651</c:v>
                  </c:pt>
                  <c:pt idx="6">
                    <c:v>6.4557240572205359</c:v>
                  </c:pt>
                  <c:pt idx="7">
                    <c:v>7.6605812291548858</c:v>
                  </c:pt>
                  <c:pt idx="8">
                    <c:v>0</c:v>
                  </c:pt>
                  <c:pt idx="9">
                    <c:v>19.938412051933582</c:v>
                  </c:pt>
                  <c:pt idx="10">
                    <c:v>0.31392456648949896</c:v>
                  </c:pt>
                </c:numCache>
              </c:numRef>
            </c:plus>
            <c:minus>
              <c:numLit>
                <c:formatCode>General</c:formatCode>
                <c:ptCount val="1"/>
                <c:pt idx="0">
                  <c:v>1</c:v>
                </c:pt>
              </c:numLit>
            </c:minus>
          </c:errBars>
          <c:cat>
            <c:strRef>
              <c:f>'SAMT Explo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Explo fonc'!$A$43:$K$43</c:f>
              <c:numCache>
                <c:formatCode>_(* #,##0.00_);_(* \(#,##0.00\);_(* "-"??_);_(@_)</c:formatCode>
                <c:ptCount val="11"/>
                <c:pt idx="0">
                  <c:v>1.8777507302999714</c:v>
                </c:pt>
                <c:pt idx="1">
                  <c:v>0</c:v>
                </c:pt>
                <c:pt idx="2">
                  <c:v>0.69624793347423619</c:v>
                </c:pt>
                <c:pt idx="3">
                  <c:v>1.6129923736739022</c:v>
                </c:pt>
                <c:pt idx="4">
                  <c:v>1.5757949150491455</c:v>
                </c:pt>
                <c:pt idx="5">
                  <c:v>1.4006237512584865</c:v>
                </c:pt>
                <c:pt idx="6">
                  <c:v>3.2911969061357396</c:v>
                </c:pt>
                <c:pt idx="7">
                  <c:v>8.1215462733670094</c:v>
                </c:pt>
                <c:pt idx="8">
                  <c:v>0</c:v>
                </c:pt>
                <c:pt idx="9">
                  <c:v>4.6157975306603989</c:v>
                </c:pt>
                <c:pt idx="10">
                  <c:v>0.52320761081583189</c:v>
                </c:pt>
              </c:numCache>
            </c:numRef>
          </c:val>
        </c:ser>
        <c:dLbls>
          <c:showLegendKey val="0"/>
          <c:showVal val="0"/>
          <c:showCatName val="0"/>
          <c:showSerName val="0"/>
          <c:showPercent val="0"/>
          <c:showBubbleSize val="0"/>
        </c:dLbls>
        <c:gapWidth val="150"/>
        <c:overlap val="100"/>
        <c:axId val="103354368"/>
        <c:axId val="103356288"/>
      </c:barChart>
      <c:lineChart>
        <c:grouping val="standard"/>
        <c:varyColors val="0"/>
        <c:ser>
          <c:idx val="5"/>
          <c:order val="3"/>
          <c:spPr>
            <a:ln w="28575">
              <a:noFill/>
            </a:ln>
          </c:spPr>
          <c:marker>
            <c:symbol val="plus"/>
            <c:size val="6"/>
            <c:spPr>
              <a:ln>
                <a:solidFill>
                  <a:schemeClr val="tx1"/>
                </a:solidFill>
              </a:ln>
            </c:spPr>
          </c:marker>
          <c:cat>
            <c:strRef>
              <c:f>'SAMT Explo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Explo fonc'!$A$46:$K$46</c:f>
              <c:numCache>
                <c:formatCode>_(* #,##0.00_);_(* \(#,##0.00\);_(* "-"??_);_(@_)</c:formatCode>
                <c:ptCount val="11"/>
                <c:pt idx="0">
                  <c:v>5.3793772557624635</c:v>
                </c:pt>
                <c:pt idx="1">
                  <c:v>0</c:v>
                </c:pt>
                <c:pt idx="2">
                  <c:v>3.1710318077517234</c:v>
                </c:pt>
                <c:pt idx="3">
                  <c:v>4.1579209606092151</c:v>
                </c:pt>
                <c:pt idx="4">
                  <c:v>3.5183206087416163</c:v>
                </c:pt>
                <c:pt idx="5">
                  <c:v>4.8543559549276365</c:v>
                </c:pt>
                <c:pt idx="6">
                  <c:v>4.724399366395339</c:v>
                </c:pt>
                <c:pt idx="7">
                  <c:v>11.903775429575262</c:v>
                </c:pt>
                <c:pt idx="8">
                  <c:v>0</c:v>
                </c:pt>
                <c:pt idx="9">
                  <c:v>10.380147268487649</c:v>
                </c:pt>
                <c:pt idx="10">
                  <c:v>2.8006777094143374</c:v>
                </c:pt>
              </c:numCache>
            </c:numRef>
          </c:val>
          <c:smooth val="0"/>
        </c:ser>
        <c:dLbls>
          <c:showLegendKey val="0"/>
          <c:showVal val="0"/>
          <c:showCatName val="0"/>
          <c:showSerName val="0"/>
          <c:showPercent val="0"/>
          <c:showBubbleSize val="0"/>
        </c:dLbls>
        <c:marker val="1"/>
        <c:smooth val="0"/>
        <c:axId val="103354368"/>
        <c:axId val="103356288"/>
      </c:lineChart>
      <c:catAx>
        <c:axId val="10335436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3356288"/>
        <c:crosses val="autoZero"/>
        <c:auto val="1"/>
        <c:lblAlgn val="ctr"/>
        <c:lblOffset val="100"/>
        <c:noMultiLvlLbl val="0"/>
      </c:catAx>
      <c:valAx>
        <c:axId val="10335628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335436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261301727096306"/>
          <c:y val="2.6209673296703522E-2"/>
        </c:manualLayout>
      </c:layout>
      <c:overlay val="0"/>
    </c:title>
    <c:autoTitleDeleted val="0"/>
    <c:plotArea>
      <c:layout/>
      <c:barChart>
        <c:barDir val="col"/>
        <c:grouping val="stacked"/>
        <c:varyColors val="0"/>
        <c:ser>
          <c:idx val="0"/>
          <c:order val="0"/>
          <c:tx>
            <c:strRef>
              <c:f>'SAMT Explo fonc'!$A$49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Explo fonc'!$B$52:$S$52,'SAMT Explo fonc'!$M$44:$S$44)</c:f>
                <c:numCache>
                  <c:formatCode>General</c:formatCode>
                  <c:ptCount val="25"/>
                  <c:pt idx="0">
                    <c:v>0.51363091322280563</c:v>
                  </c:pt>
                  <c:pt idx="1">
                    <c:v>0</c:v>
                  </c:pt>
                  <c:pt idx="2">
                    <c:v>6.8576405974596799E-2</c:v>
                  </c:pt>
                  <c:pt idx="3">
                    <c:v>0.53992418475228043</c:v>
                  </c:pt>
                  <c:pt idx="4">
                    <c:v>0.17530277665864591</c:v>
                  </c:pt>
                  <c:pt idx="5">
                    <c:v>0.37252112148058836</c:v>
                  </c:pt>
                  <c:pt idx="6">
                    <c:v>0.47620335165632133</c:v>
                  </c:pt>
                  <c:pt idx="7">
                    <c:v>0.29593759146289078</c:v>
                  </c:pt>
                  <c:pt idx="8">
                    <c:v>0.10282208510684476</c:v>
                  </c:pt>
                  <c:pt idx="9">
                    <c:v>0.22608594295106454</c:v>
                  </c:pt>
                  <c:pt idx="10">
                    <c:v>1.0706892286307421</c:v>
                  </c:pt>
                  <c:pt idx="11">
                    <c:v>0</c:v>
                  </c:pt>
                  <c:pt idx="12">
                    <c:v>0</c:v>
                  </c:pt>
                  <c:pt idx="13">
                    <c:v>0</c:v>
                  </c:pt>
                  <c:pt idx="14">
                    <c:v>0.15158131259104723</c:v>
                  </c:pt>
                  <c:pt idx="15">
                    <c:v>0</c:v>
                  </c:pt>
                  <c:pt idx="16">
                    <c:v>0.98937949822416904</c:v>
                  </c:pt>
                  <c:pt idx="17">
                    <c:v>0.14627154610144766</c:v>
                  </c:pt>
                  <c:pt idx="18">
                    <c:v>0.85037457717220233</c:v>
                  </c:pt>
                  <c:pt idx="19">
                    <c:v>0</c:v>
                  </c:pt>
                  <c:pt idx="20">
                    <c:v>0</c:v>
                  </c:pt>
                  <c:pt idx="21">
                    <c:v>0</c:v>
                  </c:pt>
                  <c:pt idx="22">
                    <c:v>0.36919559301769489</c:v>
                  </c:pt>
                  <c:pt idx="23">
                    <c:v>0</c:v>
                  </c:pt>
                  <c:pt idx="24">
                    <c:v>0.41067143926800975</c:v>
                  </c:pt>
                </c:numCache>
              </c:numRef>
            </c:minus>
          </c:errBars>
          <c:cat>
            <c:strRef>
              <c:f>('SAMT Explo fonc'!$B$48:$S$48,'SAMT Explo fonc'!$M$40:$S$40)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Explo fonc'!$B$49:$S$49,'SAMT Explo fonc'!$M$41:$S$41)</c:f>
              <c:numCache>
                <c:formatCode>_(* #,##0.00_);_(* \(#,##0.00\);_(* "-"??_);_(@_)</c:formatCode>
                <c:ptCount val="25"/>
                <c:pt idx="0">
                  <c:v>1.8475049413104969</c:v>
                </c:pt>
                <c:pt idx="1">
                  <c:v>0</c:v>
                </c:pt>
                <c:pt idx="2">
                  <c:v>1.9564653616552055</c:v>
                </c:pt>
                <c:pt idx="3">
                  <c:v>1.9894221596756909</c:v>
                </c:pt>
                <c:pt idx="4">
                  <c:v>1.8257203040070835</c:v>
                </c:pt>
                <c:pt idx="5">
                  <c:v>1.644506222823632</c:v>
                </c:pt>
                <c:pt idx="6">
                  <c:v>1.8129809147018803</c:v>
                </c:pt>
                <c:pt idx="7">
                  <c:v>1.9927516779038037</c:v>
                </c:pt>
                <c:pt idx="8">
                  <c:v>0.70242979038672604</c:v>
                </c:pt>
                <c:pt idx="9">
                  <c:v>1.1611531697436837</c:v>
                </c:pt>
                <c:pt idx="10">
                  <c:v>3.4181647821192374</c:v>
                </c:pt>
                <c:pt idx="11">
                  <c:v>0</c:v>
                </c:pt>
                <c:pt idx="12">
                  <c:v>0</c:v>
                </c:pt>
                <c:pt idx="13">
                  <c:v>0</c:v>
                </c:pt>
                <c:pt idx="14">
                  <c:v>1.4722989497702754</c:v>
                </c:pt>
                <c:pt idx="15">
                  <c:v>0</c:v>
                </c:pt>
                <c:pt idx="16">
                  <c:v>3.0213768369258647</c:v>
                </c:pt>
                <c:pt idx="17">
                  <c:v>2.2157990482044041</c:v>
                </c:pt>
                <c:pt idx="18">
                  <c:v>1.6480797693987825</c:v>
                </c:pt>
                <c:pt idx="19">
                  <c:v>0</c:v>
                </c:pt>
                <c:pt idx="20">
                  <c:v>0</c:v>
                </c:pt>
                <c:pt idx="21">
                  <c:v>0</c:v>
                </c:pt>
                <c:pt idx="22">
                  <c:v>2.1490135613089456</c:v>
                </c:pt>
                <c:pt idx="23">
                  <c:v>3.3583868244933948</c:v>
                </c:pt>
                <c:pt idx="24">
                  <c:v>2.2237218359437776</c:v>
                </c:pt>
              </c:numCache>
            </c:numRef>
          </c:val>
        </c:ser>
        <c:ser>
          <c:idx val="1"/>
          <c:order val="1"/>
          <c:tx>
            <c:strRef>
              <c:f>'SAMT Explo fonc'!$A$50</c:f>
              <c:strCache>
                <c:ptCount val="1"/>
                <c:pt idx="0">
                  <c:v>2eme morceau</c:v>
                </c:pt>
              </c:strCache>
            </c:strRef>
          </c:tx>
          <c:spPr>
            <a:solidFill>
              <a:srgbClr val="968FAB"/>
            </a:solidFill>
            <a:ln>
              <a:solidFill>
                <a:schemeClr val="tx1"/>
              </a:solidFill>
            </a:ln>
          </c:spPr>
          <c:invertIfNegative val="0"/>
          <c:cat>
            <c:strRef>
              <c:f>('SAMT Explo fonc'!$B$48:$S$48,'SAMT Explo fonc'!$M$40:$S$40)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Explo fonc'!$B$50:$S$50,'SAMT Explo fonc'!$M$42:$S$42)</c:f>
              <c:numCache>
                <c:formatCode>_(* #,##0.00_);_(* \(#,##0.00\);_(* "-"??_);_(@_)</c:formatCode>
                <c:ptCount val="25"/>
                <c:pt idx="0">
                  <c:v>0.77913996299810506</c:v>
                </c:pt>
                <c:pt idx="1">
                  <c:v>0</c:v>
                </c:pt>
                <c:pt idx="2">
                  <c:v>0.91560162426062686</c:v>
                </c:pt>
                <c:pt idx="3">
                  <c:v>0.60889761453372215</c:v>
                </c:pt>
                <c:pt idx="4">
                  <c:v>0.97890271204289325</c:v>
                </c:pt>
                <c:pt idx="5">
                  <c:v>0.64987220656948552</c:v>
                </c:pt>
                <c:pt idx="6">
                  <c:v>1.480356744954938</c:v>
                </c:pt>
                <c:pt idx="7">
                  <c:v>2.7766942506041614</c:v>
                </c:pt>
                <c:pt idx="8">
                  <c:v>0.1713701418447412</c:v>
                </c:pt>
                <c:pt idx="9">
                  <c:v>0.54405961943033754</c:v>
                </c:pt>
                <c:pt idx="10">
                  <c:v>5.2971157880051898</c:v>
                </c:pt>
                <c:pt idx="11">
                  <c:v>0</c:v>
                </c:pt>
                <c:pt idx="12">
                  <c:v>0</c:v>
                </c:pt>
                <c:pt idx="13">
                  <c:v>0</c:v>
                </c:pt>
                <c:pt idx="14">
                  <c:v>0.42372240779054304</c:v>
                </c:pt>
                <c:pt idx="15">
                  <c:v>0</c:v>
                </c:pt>
                <c:pt idx="16">
                  <c:v>1.6489658303736139</c:v>
                </c:pt>
                <c:pt idx="17">
                  <c:v>2.175763730068081</c:v>
                </c:pt>
                <c:pt idx="18">
                  <c:v>2.8151396958983947</c:v>
                </c:pt>
                <c:pt idx="19">
                  <c:v>0</c:v>
                </c:pt>
                <c:pt idx="20">
                  <c:v>0</c:v>
                </c:pt>
                <c:pt idx="21">
                  <c:v>0</c:v>
                </c:pt>
                <c:pt idx="22">
                  <c:v>4.5397828782949006</c:v>
                </c:pt>
                <c:pt idx="23">
                  <c:v>0</c:v>
                </c:pt>
                <c:pt idx="24">
                  <c:v>0.68445239878001596</c:v>
                </c:pt>
              </c:numCache>
            </c:numRef>
          </c:val>
        </c:ser>
        <c:ser>
          <c:idx val="2"/>
          <c:order val="2"/>
          <c:tx>
            <c:strRef>
              <c:f>'SAMT Explo fonc'!$A$51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Explo fonc'!$B$53:$S$53,'SAMT Explo fonc'!$M$45:$S$45)</c:f>
                <c:numCache>
                  <c:formatCode>General</c:formatCode>
                  <c:ptCount val="25"/>
                  <c:pt idx="0">
                    <c:v>4.555759425951508</c:v>
                  </c:pt>
                  <c:pt idx="1">
                    <c:v>0</c:v>
                  </c:pt>
                  <c:pt idx="2">
                    <c:v>1.3185543126271404</c:v>
                  </c:pt>
                  <c:pt idx="3">
                    <c:v>2.216644904427322</c:v>
                  </c:pt>
                  <c:pt idx="4">
                    <c:v>0.79972113964399227</c:v>
                  </c:pt>
                  <c:pt idx="5">
                    <c:v>4.6878183197025667</c:v>
                  </c:pt>
                  <c:pt idx="6">
                    <c:v>5.5379394799978519</c:v>
                  </c:pt>
                  <c:pt idx="7">
                    <c:v>2.3966639515135109</c:v>
                  </c:pt>
                  <c:pt idx="8">
                    <c:v>0.81277671869066426</c:v>
                  </c:pt>
                  <c:pt idx="9">
                    <c:v>13.307968519775812</c:v>
                  </c:pt>
                  <c:pt idx="10">
                    <c:v>7.6605812291548858</c:v>
                  </c:pt>
                  <c:pt idx="11">
                    <c:v>0</c:v>
                  </c:pt>
                  <c:pt idx="12">
                    <c:v>0</c:v>
                  </c:pt>
                  <c:pt idx="13">
                    <c:v>0</c:v>
                  </c:pt>
                  <c:pt idx="14">
                    <c:v>1.1831445301434564</c:v>
                  </c:pt>
                  <c:pt idx="15">
                    <c:v>0</c:v>
                  </c:pt>
                  <c:pt idx="16">
                    <c:v>0.97495376313469428</c:v>
                  </c:pt>
                  <c:pt idx="17">
                    <c:v>18.892487273671115</c:v>
                  </c:pt>
                  <c:pt idx="18">
                    <c:v>13.128492450662188</c:v>
                  </c:pt>
                  <c:pt idx="19">
                    <c:v>0</c:v>
                  </c:pt>
                  <c:pt idx="20">
                    <c:v>0</c:v>
                  </c:pt>
                  <c:pt idx="21">
                    <c:v>0</c:v>
                  </c:pt>
                  <c:pt idx="22">
                    <c:v>8.7648685600499725</c:v>
                  </c:pt>
                  <c:pt idx="23">
                    <c:v>0</c:v>
                  </c:pt>
                  <c:pt idx="24">
                    <c:v>0.31392456648949896</c:v>
                  </c:pt>
                </c:numCache>
              </c:numRef>
            </c:plus>
            <c:minus>
              <c:numLit>
                <c:formatCode>General</c:formatCode>
                <c:ptCount val="1"/>
                <c:pt idx="0">
                  <c:v>0</c:v>
                </c:pt>
              </c:numLit>
            </c:minus>
          </c:errBars>
          <c:cat>
            <c:strRef>
              <c:f>('SAMT Explo fonc'!$B$48:$S$48,'SAMT Explo fonc'!$M$40:$S$40)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Explo fonc'!$B$51:$S$51,'SAMT Explo fonc'!$M$43:$S$43)</c:f>
              <c:numCache>
                <c:formatCode>_(* #,##0.00_);_(* \(#,##0.00\);_(* "-"??_);_(@_)</c:formatCode>
                <c:ptCount val="25"/>
                <c:pt idx="0">
                  <c:v>1.8777507302999714</c:v>
                </c:pt>
                <c:pt idx="1">
                  <c:v>0</c:v>
                </c:pt>
                <c:pt idx="2">
                  <c:v>0.69624793347423619</c:v>
                </c:pt>
                <c:pt idx="3">
                  <c:v>1.309071820017329</c:v>
                </c:pt>
                <c:pt idx="4">
                  <c:v>2.0226592283847982</c:v>
                </c:pt>
                <c:pt idx="5">
                  <c:v>1.2389367788331844</c:v>
                </c:pt>
                <c:pt idx="6">
                  <c:v>1.8023802650992575</c:v>
                </c:pt>
                <c:pt idx="7">
                  <c:v>1.5867984723878914</c:v>
                </c:pt>
                <c:pt idx="8">
                  <c:v>1.3546278644844412</c:v>
                </c:pt>
                <c:pt idx="9">
                  <c:v>3.3220860464555648</c:v>
                </c:pt>
                <c:pt idx="10">
                  <c:v>8.1215462733670094</c:v>
                </c:pt>
                <c:pt idx="11">
                  <c:v>0</c:v>
                </c:pt>
                <c:pt idx="12">
                  <c:v>0</c:v>
                </c:pt>
                <c:pt idx="13">
                  <c:v>0</c:v>
                </c:pt>
                <c:pt idx="14">
                  <c:v>9.4055119527907793E-2</c:v>
                </c:pt>
                <c:pt idx="15">
                  <c:v>0</c:v>
                </c:pt>
                <c:pt idx="16">
                  <c:v>1.624922938557825</c:v>
                </c:pt>
                <c:pt idx="17">
                  <c:v>10.210609826163754</c:v>
                </c:pt>
                <c:pt idx="18">
                  <c:v>8.7396346264790949</c:v>
                </c:pt>
                <c:pt idx="19">
                  <c:v>0</c:v>
                </c:pt>
                <c:pt idx="20">
                  <c:v>0</c:v>
                </c:pt>
                <c:pt idx="21">
                  <c:v>0</c:v>
                </c:pt>
                <c:pt idx="22">
                  <c:v>20.171872757783255</c:v>
                </c:pt>
                <c:pt idx="23">
                  <c:v>0</c:v>
                </c:pt>
                <c:pt idx="24">
                  <c:v>0.52320761081583189</c:v>
                </c:pt>
              </c:numCache>
            </c:numRef>
          </c:val>
        </c:ser>
        <c:dLbls>
          <c:showLegendKey val="0"/>
          <c:showVal val="0"/>
          <c:showCatName val="0"/>
          <c:showSerName val="0"/>
          <c:showPercent val="0"/>
          <c:showBubbleSize val="0"/>
        </c:dLbls>
        <c:gapWidth val="150"/>
        <c:overlap val="100"/>
        <c:axId val="103408768"/>
        <c:axId val="103410688"/>
      </c:barChart>
      <c:lineChart>
        <c:grouping val="standard"/>
        <c:varyColors val="0"/>
        <c:ser>
          <c:idx val="5"/>
          <c:order val="3"/>
          <c:tx>
            <c:strRef>
              <c:f>'SAMT Explo fonc'!$A$54</c:f>
              <c:strCache>
                <c:ptCount val="1"/>
                <c:pt idx="0">
                  <c:v>Moyenne</c:v>
                </c:pt>
              </c:strCache>
            </c:strRef>
          </c:tx>
          <c:spPr>
            <a:ln>
              <a:noFill/>
            </a:ln>
          </c:spPr>
          <c:marker>
            <c:symbol val="plus"/>
            <c:size val="6"/>
            <c:spPr>
              <a:ln>
                <a:solidFill>
                  <a:schemeClr val="tx1"/>
                </a:solidFill>
              </a:ln>
            </c:spPr>
          </c:marker>
          <c:cat>
            <c:strRef>
              <c:f>('SAMT Explo fonc'!$B$48:$S$48,'SAMT Explo fonc'!$M$40:$S$40)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Explo fonc'!$B$54:$S$54,'SAMT Explo fonc'!$M$46:$S$46)</c:f>
              <c:numCache>
                <c:formatCode>_(* #,##0.00_);_(* \(#,##0.00\);_(* "-"??_);_(@_)</c:formatCode>
                <c:ptCount val="25"/>
                <c:pt idx="0">
                  <c:v>5.3793772557624635</c:v>
                </c:pt>
                <c:pt idx="1">
                  <c:v>0</c:v>
                </c:pt>
                <c:pt idx="2">
                  <c:v>3.1710318077517234</c:v>
                </c:pt>
                <c:pt idx="3">
                  <c:v>3.2500918649265076</c:v>
                </c:pt>
                <c:pt idx="4">
                  <c:v>4.1759136580947871</c:v>
                </c:pt>
                <c:pt idx="5">
                  <c:v>3.4207489171719128</c:v>
                </c:pt>
                <c:pt idx="6">
                  <c:v>9.9516254225035468</c:v>
                </c:pt>
                <c:pt idx="7">
                  <c:v>4.9937297372383309</c:v>
                </c:pt>
                <c:pt idx="8">
                  <c:v>1.6626384139912673</c:v>
                </c:pt>
                <c:pt idx="9">
                  <c:v>5.3776186166451119</c:v>
                </c:pt>
                <c:pt idx="10">
                  <c:v>11.903775429575262</c:v>
                </c:pt>
                <c:pt idx="11">
                  <c:v>0</c:v>
                </c:pt>
                <c:pt idx="12">
                  <c:v>0</c:v>
                </c:pt>
                <c:pt idx="13">
                  <c:v>0</c:v>
                </c:pt>
                <c:pt idx="14">
                  <c:v>2.0024311422667145</c:v>
                </c:pt>
                <c:pt idx="15">
                  <c:v>0</c:v>
                </c:pt>
                <c:pt idx="16">
                  <c:v>4.6543140727556187</c:v>
                </c:pt>
                <c:pt idx="17">
                  <c:v>13.679564875641317</c:v>
                </c:pt>
                <c:pt idx="18">
                  <c:v>10.608371320882039</c:v>
                </c:pt>
                <c:pt idx="19">
                  <c:v>0</c:v>
                </c:pt>
                <c:pt idx="20">
                  <c:v>0</c:v>
                </c:pt>
                <c:pt idx="21">
                  <c:v>0</c:v>
                </c:pt>
                <c:pt idx="22">
                  <c:v>19.553269689518665</c:v>
                </c:pt>
                <c:pt idx="23">
                  <c:v>3.3583868244933948</c:v>
                </c:pt>
                <c:pt idx="24">
                  <c:v>2.8006777094143374</c:v>
                </c:pt>
              </c:numCache>
            </c:numRef>
          </c:val>
          <c:smooth val="0"/>
        </c:ser>
        <c:dLbls>
          <c:showLegendKey val="0"/>
          <c:showVal val="0"/>
          <c:showCatName val="0"/>
          <c:showSerName val="0"/>
          <c:showPercent val="0"/>
          <c:showBubbleSize val="0"/>
        </c:dLbls>
        <c:marker val="1"/>
        <c:smooth val="0"/>
        <c:axId val="103408768"/>
        <c:axId val="103410688"/>
      </c:lineChart>
      <c:catAx>
        <c:axId val="10340876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3410688"/>
        <c:crosses val="autoZero"/>
        <c:auto val="1"/>
        <c:lblAlgn val="ctr"/>
        <c:lblOffset val="100"/>
        <c:noMultiLvlLbl val="0"/>
      </c:catAx>
      <c:valAx>
        <c:axId val="103410688"/>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3408768"/>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596707693091762"/>
          <c:y val="3.0651201286256525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Urgences méd-chir'!$A$44:$K$44</c:f>
                <c:numCache>
                  <c:formatCode>General</c:formatCode>
                  <c:ptCount val="11"/>
                  <c:pt idx="0">
                    <c:v>13.843212267449346</c:v>
                  </c:pt>
                  <c:pt idx="1">
                    <c:v>0</c:v>
                  </c:pt>
                  <c:pt idx="2">
                    <c:v>20.871355903428778</c:v>
                  </c:pt>
                  <c:pt idx="3">
                    <c:v>12.808971100579043</c:v>
                  </c:pt>
                  <c:pt idx="4">
                    <c:v>11.704097221527604</c:v>
                  </c:pt>
                  <c:pt idx="5">
                    <c:v>11.786073737543362</c:v>
                  </c:pt>
                  <c:pt idx="6">
                    <c:v>19.449147799209996</c:v>
                  </c:pt>
                  <c:pt idx="7">
                    <c:v>0</c:v>
                  </c:pt>
                  <c:pt idx="8">
                    <c:v>0</c:v>
                  </c:pt>
                  <c:pt idx="9">
                    <c:v>25.772635927103764</c:v>
                  </c:pt>
                  <c:pt idx="10">
                    <c:v>0</c:v>
                  </c:pt>
                </c:numCache>
              </c:numRef>
            </c:minus>
          </c:errBars>
          <c:cat>
            <c:strRef>
              <c:f>'SAMT Urgences méd-chir'!$A$40:$K$40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Urgences méd-chir'!$A$41:$K$41</c:f>
              <c:numCache>
                <c:formatCode>_(* #,##0.00_);_(* \(#,##0.00\);_(* "-"??_);_(@_)</c:formatCode>
                <c:ptCount val="11"/>
                <c:pt idx="0">
                  <c:v>89.614588795041314</c:v>
                </c:pt>
                <c:pt idx="1">
                  <c:v>0</c:v>
                </c:pt>
                <c:pt idx="2">
                  <c:v>109.57452680564266</c:v>
                </c:pt>
                <c:pt idx="3">
                  <c:v>88.509965073127205</c:v>
                </c:pt>
                <c:pt idx="4">
                  <c:v>87.221685814382781</c:v>
                </c:pt>
                <c:pt idx="5">
                  <c:v>86.865510131182916</c:v>
                </c:pt>
                <c:pt idx="6">
                  <c:v>99.410278930416013</c:v>
                </c:pt>
                <c:pt idx="7">
                  <c:v>164.27089250290521</c:v>
                </c:pt>
                <c:pt idx="8">
                  <c:v>108.57073476923077</c:v>
                </c:pt>
                <c:pt idx="9">
                  <c:v>101.57765832350498</c:v>
                </c:pt>
                <c:pt idx="10">
                  <c:v>0</c:v>
                </c:pt>
              </c:numCache>
            </c:numRef>
          </c:val>
        </c:ser>
        <c:ser>
          <c:idx val="1"/>
          <c:order val="1"/>
          <c:spPr>
            <a:solidFill>
              <a:srgbClr val="968FAB"/>
            </a:solidFill>
            <a:ln>
              <a:solidFill>
                <a:schemeClr val="tx1"/>
              </a:solidFill>
            </a:ln>
          </c:spPr>
          <c:invertIfNegative val="0"/>
          <c:cat>
            <c:strRef>
              <c:f>'SAMT Urgences méd-chir'!$A$40:$K$40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Urgences méd-chir'!$A$42:$K$42</c:f>
              <c:numCache>
                <c:formatCode>_(* #,##0.00_);_(* \(#,##0.00\);_(* "-"??_);_(@_)</c:formatCode>
                <c:ptCount val="11"/>
                <c:pt idx="0">
                  <c:v>16.65591775118439</c:v>
                </c:pt>
                <c:pt idx="1">
                  <c:v>0</c:v>
                </c:pt>
                <c:pt idx="2">
                  <c:v>12.820021025419223</c:v>
                </c:pt>
                <c:pt idx="3">
                  <c:v>15.554589745968144</c:v>
                </c:pt>
                <c:pt idx="4">
                  <c:v>13.124935682671989</c:v>
                </c:pt>
                <c:pt idx="5">
                  <c:v>16.941880559337037</c:v>
                </c:pt>
                <c:pt idx="6">
                  <c:v>14.292971700630318</c:v>
                </c:pt>
                <c:pt idx="7">
                  <c:v>0</c:v>
                </c:pt>
                <c:pt idx="8">
                  <c:v>0</c:v>
                </c:pt>
                <c:pt idx="9">
                  <c:v>9.2555256812938183</c:v>
                </c:pt>
                <c:pt idx="10">
                  <c:v>0</c:v>
                </c:pt>
              </c:numCache>
            </c:numRef>
          </c:val>
        </c:ser>
        <c:ser>
          <c:idx val="2"/>
          <c:order val="2"/>
          <c:spPr>
            <a:solidFill>
              <a:srgbClr val="968FAB"/>
            </a:solidFill>
            <a:ln>
              <a:solidFill>
                <a:schemeClr val="tx1"/>
              </a:solidFill>
            </a:ln>
          </c:spPr>
          <c:invertIfNegative val="0"/>
          <c:errBars>
            <c:errBarType val="plus"/>
            <c:errValType val="cust"/>
            <c:noEndCap val="0"/>
            <c:plus>
              <c:numRef>
                <c:f>'SAMT Urgences méd-chir'!$A$45:$K$45</c:f>
                <c:numCache>
                  <c:formatCode>General</c:formatCode>
                  <c:ptCount val="11"/>
                  <c:pt idx="0">
                    <c:v>38.60251202589302</c:v>
                  </c:pt>
                  <c:pt idx="1">
                    <c:v>0</c:v>
                  </c:pt>
                  <c:pt idx="2">
                    <c:v>9.6211115443746564</c:v>
                  </c:pt>
                  <c:pt idx="3">
                    <c:v>33.163756865505817</c:v>
                  </c:pt>
                  <c:pt idx="4">
                    <c:v>23.468749844589382</c:v>
                  </c:pt>
                  <c:pt idx="5">
                    <c:v>30.344107255740681</c:v>
                  </c:pt>
                  <c:pt idx="6">
                    <c:v>32.319997667312236</c:v>
                  </c:pt>
                  <c:pt idx="7">
                    <c:v>0</c:v>
                  </c:pt>
                  <c:pt idx="8">
                    <c:v>0</c:v>
                  </c:pt>
                  <c:pt idx="9">
                    <c:v>78.15379399654887</c:v>
                  </c:pt>
                  <c:pt idx="10">
                    <c:v>0</c:v>
                  </c:pt>
                </c:numCache>
              </c:numRef>
            </c:plus>
            <c:minus>
              <c:numLit>
                <c:formatCode>General</c:formatCode>
                <c:ptCount val="1"/>
                <c:pt idx="0">
                  <c:v>1</c:v>
                </c:pt>
              </c:numLit>
            </c:minus>
          </c:errBars>
          <c:cat>
            <c:strRef>
              <c:f>'SAMT Urgences méd-chir'!$A$40:$K$40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Urgences méd-chir'!$A$43:$K$43</c:f>
              <c:numCache>
                <c:formatCode>_(* #,##0.00_);_(* \(#,##0.00\);_(* "-"??_);_(@_)</c:formatCode>
                <c:ptCount val="11"/>
                <c:pt idx="0">
                  <c:v>18.567371062097777</c:v>
                </c:pt>
                <c:pt idx="1">
                  <c:v>0</c:v>
                </c:pt>
                <c:pt idx="2">
                  <c:v>12.075428099150344</c:v>
                </c:pt>
                <c:pt idx="3">
                  <c:v>17.976347410819969</c:v>
                </c:pt>
                <c:pt idx="4">
                  <c:v>16.077182880769243</c:v>
                </c:pt>
                <c:pt idx="5">
                  <c:v>17.069667975386807</c:v>
                </c:pt>
                <c:pt idx="6">
                  <c:v>34.300721561679353</c:v>
                </c:pt>
                <c:pt idx="7">
                  <c:v>0</c:v>
                </c:pt>
                <c:pt idx="8">
                  <c:v>0</c:v>
                </c:pt>
                <c:pt idx="9">
                  <c:v>25.725989864040116</c:v>
                </c:pt>
                <c:pt idx="10">
                  <c:v>0</c:v>
                </c:pt>
              </c:numCache>
            </c:numRef>
          </c:val>
        </c:ser>
        <c:dLbls>
          <c:showLegendKey val="0"/>
          <c:showVal val="0"/>
          <c:showCatName val="0"/>
          <c:showSerName val="0"/>
          <c:showPercent val="0"/>
          <c:showBubbleSize val="0"/>
        </c:dLbls>
        <c:gapWidth val="150"/>
        <c:overlap val="100"/>
        <c:axId val="114498176"/>
        <c:axId val="114725632"/>
      </c:barChart>
      <c:lineChart>
        <c:grouping val="standard"/>
        <c:varyColors val="0"/>
        <c:ser>
          <c:idx val="5"/>
          <c:order val="3"/>
          <c:spPr>
            <a:ln w="28575">
              <a:noFill/>
            </a:ln>
          </c:spPr>
          <c:marker>
            <c:symbol val="plus"/>
            <c:size val="6"/>
            <c:spPr>
              <a:ln>
                <a:solidFill>
                  <a:schemeClr val="tx1"/>
                </a:solidFill>
              </a:ln>
            </c:spPr>
          </c:marker>
          <c:cat>
            <c:strRef>
              <c:f>'SAMT Urgences méd-chir'!$A$40:$K$40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Urgences méd-chir'!$A$46:$K$46</c:f>
              <c:numCache>
                <c:formatCode>_(* #,##0.00_);_(* \(#,##0.00\);_(* "-"??_);_(@_)</c:formatCode>
                <c:ptCount val="11"/>
                <c:pt idx="0">
                  <c:v>126.01799662667052</c:v>
                </c:pt>
                <c:pt idx="1">
                  <c:v>0</c:v>
                </c:pt>
                <c:pt idx="2">
                  <c:v>123.4267664644815</c:v>
                </c:pt>
                <c:pt idx="3">
                  <c:v>125.60393103942168</c:v>
                </c:pt>
                <c:pt idx="4">
                  <c:v>123.17008544587524</c:v>
                </c:pt>
                <c:pt idx="5">
                  <c:v>124.66166708569173</c:v>
                </c:pt>
                <c:pt idx="6">
                  <c:v>132.72711047047966</c:v>
                </c:pt>
                <c:pt idx="7">
                  <c:v>164.27089250290521</c:v>
                </c:pt>
                <c:pt idx="8">
                  <c:v>108.57073476923077</c:v>
                </c:pt>
                <c:pt idx="9">
                  <c:v>133.95684602202519</c:v>
                </c:pt>
                <c:pt idx="10">
                  <c:v>0</c:v>
                </c:pt>
              </c:numCache>
            </c:numRef>
          </c:val>
          <c:smooth val="0"/>
        </c:ser>
        <c:dLbls>
          <c:showLegendKey val="0"/>
          <c:showVal val="0"/>
          <c:showCatName val="0"/>
          <c:showSerName val="0"/>
          <c:showPercent val="0"/>
          <c:showBubbleSize val="0"/>
        </c:dLbls>
        <c:marker val="1"/>
        <c:smooth val="0"/>
        <c:axId val="114498176"/>
        <c:axId val="114725632"/>
      </c:lineChart>
      <c:catAx>
        <c:axId val="11449817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14725632"/>
        <c:crosses val="autoZero"/>
        <c:auto val="1"/>
        <c:lblAlgn val="ctr"/>
        <c:lblOffset val="100"/>
        <c:noMultiLvlLbl val="0"/>
      </c:catAx>
      <c:valAx>
        <c:axId val="114725632"/>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14498176"/>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Explo fonc'!$C$59:$G$59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Explo fonc'!$C$60:$G$60</c:f>
              <c:numCache>
                <c:formatCode>#,##0.00\ "€"</c:formatCode>
                <c:ptCount val="5"/>
                <c:pt idx="0">
                  <c:v>0.58659330346580996</c:v>
                </c:pt>
                <c:pt idx="1">
                  <c:v>1.0418344973282432</c:v>
                </c:pt>
                <c:pt idx="2">
                  <c:v>0.6759392731475774</c:v>
                </c:pt>
                <c:pt idx="3">
                  <c:v>1.6185065962577929E-2</c:v>
                </c:pt>
                <c:pt idx="4">
                  <c:v>0.13801969175949594</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0489911576586908"/>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Réadap et rééduc fonc'!$A$44:$K$44</c:f>
                <c:numCache>
                  <c:formatCode>General</c:formatCode>
                  <c:ptCount val="11"/>
                  <c:pt idx="0">
                    <c:v>0.5353876161134874</c:v>
                  </c:pt>
                  <c:pt idx="1">
                    <c:v>0</c:v>
                  </c:pt>
                  <c:pt idx="2">
                    <c:v>0.8167368426917383</c:v>
                  </c:pt>
                  <c:pt idx="3">
                    <c:v>0.44859043574893653</c:v>
                  </c:pt>
                  <c:pt idx="4">
                    <c:v>0.77010804589354942</c:v>
                  </c:pt>
                  <c:pt idx="5">
                    <c:v>0.39735044712950018</c:v>
                  </c:pt>
                  <c:pt idx="6">
                    <c:v>0.38954969658949601</c:v>
                  </c:pt>
                  <c:pt idx="7">
                    <c:v>1.033930094137681</c:v>
                  </c:pt>
                  <c:pt idx="8">
                    <c:v>1.2346944246731799</c:v>
                  </c:pt>
                  <c:pt idx="9">
                    <c:v>0.51783426600954452</c:v>
                  </c:pt>
                  <c:pt idx="10">
                    <c:v>0.61903638588377086</c:v>
                  </c:pt>
                </c:numCache>
              </c:numRef>
            </c:minus>
          </c:errBars>
          <c:cat>
            <c:strRef>
              <c:f>'SAMT Réadap et rééduc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Réadap et rééduc fonc'!$A$41:$K$41</c:f>
              <c:numCache>
                <c:formatCode>_(* #,##0.00_);_(* \(#,##0.00\);_(* "-"??_);_(@_)</c:formatCode>
                <c:ptCount val="11"/>
                <c:pt idx="0">
                  <c:v>2.2002469115112175</c:v>
                </c:pt>
                <c:pt idx="1">
                  <c:v>0</c:v>
                </c:pt>
                <c:pt idx="2">
                  <c:v>2.203287696125515</c:v>
                </c:pt>
                <c:pt idx="3">
                  <c:v>2.1125042952581898</c:v>
                </c:pt>
                <c:pt idx="4">
                  <c:v>2.5418178508481302</c:v>
                </c:pt>
                <c:pt idx="5">
                  <c:v>2.0413262493295283</c:v>
                </c:pt>
                <c:pt idx="6">
                  <c:v>2.0682023803611935</c:v>
                </c:pt>
                <c:pt idx="7">
                  <c:v>3.1349188829086345</c:v>
                </c:pt>
                <c:pt idx="8">
                  <c:v>3.1039950453387228</c:v>
                </c:pt>
                <c:pt idx="9">
                  <c:v>2.3136597937601389</c:v>
                </c:pt>
                <c:pt idx="10">
                  <c:v>2.1769857675603044</c:v>
                </c:pt>
              </c:numCache>
            </c:numRef>
          </c:val>
        </c:ser>
        <c:ser>
          <c:idx val="1"/>
          <c:order val="1"/>
          <c:spPr>
            <a:solidFill>
              <a:srgbClr val="968FAB"/>
            </a:solidFill>
            <a:ln>
              <a:solidFill>
                <a:schemeClr val="tx1"/>
              </a:solidFill>
            </a:ln>
          </c:spPr>
          <c:invertIfNegative val="0"/>
          <c:cat>
            <c:strRef>
              <c:f>'SAMT Réadap et rééduc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Réadap et rééduc fonc'!$A$42:$K$42</c:f>
              <c:numCache>
                <c:formatCode>_(* #,##0.00_);_(* \(#,##0.00\);_(* "-"??_);_(@_)</c:formatCode>
                <c:ptCount val="11"/>
                <c:pt idx="0">
                  <c:v>0.95299817518115804</c:v>
                </c:pt>
                <c:pt idx="1">
                  <c:v>0</c:v>
                </c:pt>
                <c:pt idx="2">
                  <c:v>0.87867881543135873</c:v>
                </c:pt>
                <c:pt idx="3">
                  <c:v>0.73954186005521994</c:v>
                </c:pt>
                <c:pt idx="4">
                  <c:v>0.63637352772817346</c:v>
                </c:pt>
                <c:pt idx="5">
                  <c:v>0.72433463420824218</c:v>
                </c:pt>
                <c:pt idx="6">
                  <c:v>0.57422513361943928</c:v>
                </c:pt>
                <c:pt idx="7">
                  <c:v>2.2629634700325432</c:v>
                </c:pt>
                <c:pt idx="8">
                  <c:v>1.4192890399765488</c:v>
                </c:pt>
                <c:pt idx="9">
                  <c:v>1.0524454439602362</c:v>
                </c:pt>
                <c:pt idx="10">
                  <c:v>1.0317273098062851</c:v>
                </c:pt>
              </c:numCache>
            </c:numRef>
          </c:val>
        </c:ser>
        <c:ser>
          <c:idx val="2"/>
          <c:order val="2"/>
          <c:spPr>
            <a:solidFill>
              <a:srgbClr val="968FAB"/>
            </a:solidFill>
            <a:ln>
              <a:solidFill>
                <a:schemeClr val="tx1"/>
              </a:solidFill>
            </a:ln>
          </c:spPr>
          <c:invertIfNegative val="0"/>
          <c:errBars>
            <c:errBarType val="plus"/>
            <c:errValType val="cust"/>
            <c:noEndCap val="0"/>
            <c:plus>
              <c:numRef>
                <c:f>'SAMT Réadap et rééduc fonc'!$A$45:$K$45</c:f>
                <c:numCache>
                  <c:formatCode>General</c:formatCode>
                  <c:ptCount val="11"/>
                  <c:pt idx="0">
                    <c:v>14.435854877863436</c:v>
                  </c:pt>
                  <c:pt idx="1">
                    <c:v>0</c:v>
                  </c:pt>
                  <c:pt idx="2">
                    <c:v>1.2002828730265005</c:v>
                  </c:pt>
                  <c:pt idx="3">
                    <c:v>11.701358613757508</c:v>
                  </c:pt>
                  <c:pt idx="4">
                    <c:v>14.31059145749049</c:v>
                  </c:pt>
                  <c:pt idx="5">
                    <c:v>9.181920611028124</c:v>
                  </c:pt>
                  <c:pt idx="6">
                    <c:v>21.344733981356761</c:v>
                  </c:pt>
                  <c:pt idx="7">
                    <c:v>35.994557362307596</c:v>
                  </c:pt>
                  <c:pt idx="8">
                    <c:v>35.953033539203787</c:v>
                  </c:pt>
                  <c:pt idx="9">
                    <c:v>16.052220207389762</c:v>
                  </c:pt>
                  <c:pt idx="10">
                    <c:v>4.999772884414222E-2</c:v>
                  </c:pt>
                </c:numCache>
              </c:numRef>
            </c:plus>
            <c:minus>
              <c:numLit>
                <c:formatCode>General</c:formatCode>
                <c:ptCount val="1"/>
                <c:pt idx="0">
                  <c:v>1</c:v>
                </c:pt>
              </c:numLit>
            </c:minus>
          </c:errBars>
          <c:cat>
            <c:strRef>
              <c:f>'SAMT Réadap et rééduc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Réadap et rééduc fonc'!$A$43:$K$43</c:f>
              <c:numCache>
                <c:formatCode>_(* #,##0.00_);_(* \(#,##0.00\);_(* "-"??_);_(@_)</c:formatCode>
                <c:ptCount val="11"/>
                <c:pt idx="0">
                  <c:v>2.2372297150941436</c:v>
                </c:pt>
                <c:pt idx="1">
                  <c:v>0</c:v>
                </c:pt>
                <c:pt idx="2">
                  <c:v>1.0381614469080249</c:v>
                </c:pt>
                <c:pt idx="3">
                  <c:v>1.9095376430766802</c:v>
                </c:pt>
                <c:pt idx="4">
                  <c:v>1.5833924198137863</c:v>
                </c:pt>
                <c:pt idx="5">
                  <c:v>1.2383469327440357</c:v>
                </c:pt>
                <c:pt idx="6">
                  <c:v>5.7448783056042219</c:v>
                </c:pt>
                <c:pt idx="7">
                  <c:v>4.6631439097907954</c:v>
                </c:pt>
                <c:pt idx="8">
                  <c:v>13.804006573411932</c:v>
                </c:pt>
                <c:pt idx="9">
                  <c:v>3.9152888826287295</c:v>
                </c:pt>
                <c:pt idx="10">
                  <c:v>8.332954807357007E-2</c:v>
                </c:pt>
              </c:numCache>
            </c:numRef>
          </c:val>
        </c:ser>
        <c:dLbls>
          <c:showLegendKey val="0"/>
          <c:showVal val="0"/>
          <c:showCatName val="0"/>
          <c:showSerName val="0"/>
          <c:showPercent val="0"/>
          <c:showBubbleSize val="0"/>
        </c:dLbls>
        <c:gapWidth val="150"/>
        <c:overlap val="100"/>
        <c:axId val="103660928"/>
        <c:axId val="103745024"/>
      </c:barChart>
      <c:lineChart>
        <c:grouping val="standard"/>
        <c:varyColors val="0"/>
        <c:ser>
          <c:idx val="5"/>
          <c:order val="3"/>
          <c:spPr>
            <a:ln w="28575">
              <a:noFill/>
            </a:ln>
          </c:spPr>
          <c:marker>
            <c:symbol val="plus"/>
            <c:size val="6"/>
            <c:spPr>
              <a:ln>
                <a:solidFill>
                  <a:schemeClr val="tx1"/>
                </a:solidFill>
              </a:ln>
            </c:spPr>
          </c:marker>
          <c:cat>
            <c:strRef>
              <c:f>'SAMT Réadap et rééduc fonc'!$A$40:$K$40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Réadap et rééduc fonc'!$A$46:$K$46</c:f>
              <c:numCache>
                <c:formatCode>_(* #,##0.00_);_(* \(#,##0.00\);_(* "-"??_);_(@_)</c:formatCode>
                <c:ptCount val="11"/>
                <c:pt idx="0">
                  <c:v>9.1304621331844302</c:v>
                </c:pt>
                <c:pt idx="1">
                  <c:v>0</c:v>
                </c:pt>
                <c:pt idx="2">
                  <c:v>11.552389717690852</c:v>
                </c:pt>
                <c:pt idx="3">
                  <c:v>7.3359281953613404</c:v>
                </c:pt>
                <c:pt idx="4">
                  <c:v>7.9128875587786558</c:v>
                </c:pt>
                <c:pt idx="5">
                  <c:v>5.3551359454497529</c:v>
                </c:pt>
                <c:pt idx="6">
                  <c:v>11.077804452829161</c:v>
                </c:pt>
                <c:pt idx="7">
                  <c:v>17.117979066452147</c:v>
                </c:pt>
                <c:pt idx="8">
                  <c:v>18.439322039113133</c:v>
                </c:pt>
                <c:pt idx="9">
                  <c:v>9.7220208966374457</c:v>
                </c:pt>
                <c:pt idx="10">
                  <c:v>2.5764479028781131</c:v>
                </c:pt>
              </c:numCache>
            </c:numRef>
          </c:val>
          <c:smooth val="0"/>
        </c:ser>
        <c:dLbls>
          <c:showLegendKey val="0"/>
          <c:showVal val="0"/>
          <c:showCatName val="0"/>
          <c:showSerName val="0"/>
          <c:showPercent val="0"/>
          <c:showBubbleSize val="0"/>
        </c:dLbls>
        <c:marker val="1"/>
        <c:smooth val="0"/>
        <c:axId val="103660928"/>
        <c:axId val="103745024"/>
      </c:lineChart>
      <c:catAx>
        <c:axId val="10366092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3745024"/>
        <c:crosses val="autoZero"/>
        <c:auto val="1"/>
        <c:lblAlgn val="ctr"/>
        <c:lblOffset val="100"/>
        <c:noMultiLvlLbl val="0"/>
      </c:catAx>
      <c:valAx>
        <c:axId val="103745024"/>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366092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434112050213512"/>
          <c:y val="2.6209673296703522E-2"/>
        </c:manualLayout>
      </c:layout>
      <c:overlay val="0"/>
    </c:title>
    <c:autoTitleDeleted val="0"/>
    <c:plotArea>
      <c:layout/>
      <c:barChart>
        <c:barDir val="col"/>
        <c:grouping val="stacked"/>
        <c:varyColors val="0"/>
        <c:ser>
          <c:idx val="0"/>
          <c:order val="0"/>
          <c:tx>
            <c:strRef>
              <c:f>'SAMT Réadap et rééduc fonc'!$A$49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('SAMT Réadap et rééduc fonc'!$B$52:$S$52,'SAMT Réadap et rééduc fonc'!$M$44:$S$44)</c:f>
                <c:numCache>
                  <c:formatCode>General</c:formatCode>
                  <c:ptCount val="25"/>
                  <c:pt idx="0">
                    <c:v>0.5353876161134874</c:v>
                  </c:pt>
                  <c:pt idx="1">
                    <c:v>0</c:v>
                  </c:pt>
                  <c:pt idx="2">
                    <c:v>0.8167368426917383</c:v>
                  </c:pt>
                  <c:pt idx="3">
                    <c:v>0.75592564118689554</c:v>
                  </c:pt>
                  <c:pt idx="4">
                    <c:v>0.61605505764905688</c:v>
                  </c:pt>
                  <c:pt idx="5">
                    <c:v>0.3818012901942951</c:v>
                  </c:pt>
                  <c:pt idx="6">
                    <c:v>0.69626747682101175</c:v>
                  </c:pt>
                  <c:pt idx="7">
                    <c:v>3.1632777264583023E-2</c:v>
                  </c:pt>
                  <c:pt idx="8">
                    <c:v>3.870250039074552E-2</c:v>
                  </c:pt>
                  <c:pt idx="9">
                    <c:v>0.46689221577508011</c:v>
                  </c:pt>
                  <c:pt idx="10">
                    <c:v>1.033930094137681</c:v>
                  </c:pt>
                  <c:pt idx="11">
                    <c:v>1.3280788294559809</c:v>
                  </c:pt>
                  <c:pt idx="12">
                    <c:v>0.50086256301464349</c:v>
                  </c:pt>
                  <c:pt idx="13">
                    <c:v>0.95815362972710849</c:v>
                  </c:pt>
                  <c:pt idx="14">
                    <c:v>0.6579634950125226</c:v>
                  </c:pt>
                  <c:pt idx="15">
                    <c:v>0</c:v>
                  </c:pt>
                  <c:pt idx="16">
                    <c:v>0.56850144415678372</c:v>
                  </c:pt>
                  <c:pt idx="17">
                    <c:v>0.84656973860030948</c:v>
                  </c:pt>
                  <c:pt idx="18">
                    <c:v>0.69118252136477754</c:v>
                  </c:pt>
                  <c:pt idx="19">
                    <c:v>0</c:v>
                  </c:pt>
                  <c:pt idx="20">
                    <c:v>0</c:v>
                  </c:pt>
                  <c:pt idx="21">
                    <c:v>0</c:v>
                  </c:pt>
                  <c:pt idx="22">
                    <c:v>0.74623140466691051</c:v>
                  </c:pt>
                  <c:pt idx="23">
                    <c:v>7.6856005314426348</c:v>
                  </c:pt>
                  <c:pt idx="24">
                    <c:v>0.61903638588377086</c:v>
                  </c:pt>
                </c:numCache>
              </c:numRef>
            </c:minus>
          </c:errBars>
          <c:cat>
            <c:strRef>
              <c:f>('SAMT Réadap et rééduc fonc'!$B$48:$S$48,'SAMT Réadap et rééduc fonc'!$M$40:$S$40)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Réadap et rééduc fonc'!$B$49:$S$49,'SAMT Réadap et rééduc fonc'!$M$41:$S$41)</c:f>
              <c:numCache>
                <c:formatCode>_(* #,##0.00_);_(* \(#,##0.00\);_(* "-"??_);_(@_)</c:formatCode>
                <c:ptCount val="25"/>
                <c:pt idx="0">
                  <c:v>2.2002469115112175</c:v>
                </c:pt>
                <c:pt idx="1">
                  <c:v>0</c:v>
                </c:pt>
                <c:pt idx="2">
                  <c:v>2.203287696125515</c:v>
                </c:pt>
                <c:pt idx="3">
                  <c:v>2.4390511748701242</c:v>
                </c:pt>
                <c:pt idx="4">
                  <c:v>2.6593156257045769</c:v>
                </c:pt>
                <c:pt idx="5">
                  <c:v>2.0468969445641445</c:v>
                </c:pt>
                <c:pt idx="6">
                  <c:v>1.9940059512761792</c:v>
                </c:pt>
                <c:pt idx="7">
                  <c:v>2.0755797052090612</c:v>
                </c:pt>
                <c:pt idx="8">
                  <c:v>1.9648494613058742</c:v>
                </c:pt>
                <c:pt idx="9">
                  <c:v>2.1287637539855115</c:v>
                </c:pt>
                <c:pt idx="10">
                  <c:v>3.1349188829086345</c:v>
                </c:pt>
                <c:pt idx="11">
                  <c:v>3.9568913658748581</c:v>
                </c:pt>
                <c:pt idx="12">
                  <c:v>2.0581115764915228</c:v>
                </c:pt>
                <c:pt idx="13">
                  <c:v>3.3252058964707483</c:v>
                </c:pt>
                <c:pt idx="14">
                  <c:v>2.3004545642763499</c:v>
                </c:pt>
                <c:pt idx="15">
                  <c:v>0</c:v>
                </c:pt>
                <c:pt idx="16">
                  <c:v>4.4278172653533971</c:v>
                </c:pt>
                <c:pt idx="17">
                  <c:v>3.6175422279702119</c:v>
                </c:pt>
                <c:pt idx="18">
                  <c:v>2.3527990288516021</c:v>
                </c:pt>
                <c:pt idx="19">
                  <c:v>1.7958255277505943</c:v>
                </c:pt>
                <c:pt idx="20">
                  <c:v>0</c:v>
                </c:pt>
                <c:pt idx="21">
                  <c:v>0</c:v>
                </c:pt>
                <c:pt idx="22">
                  <c:v>4.4444818466248979</c:v>
                </c:pt>
                <c:pt idx="23">
                  <c:v>18.762105692005694</c:v>
                </c:pt>
                <c:pt idx="24">
                  <c:v>2.1769857675603044</c:v>
                </c:pt>
              </c:numCache>
            </c:numRef>
          </c:val>
        </c:ser>
        <c:ser>
          <c:idx val="1"/>
          <c:order val="1"/>
          <c:tx>
            <c:strRef>
              <c:f>'SAMT Réadap et rééduc fonc'!$A$50</c:f>
              <c:strCache>
                <c:ptCount val="1"/>
                <c:pt idx="0">
                  <c:v>2eme morceau</c:v>
                </c:pt>
              </c:strCache>
            </c:strRef>
          </c:tx>
          <c:spPr>
            <a:solidFill>
              <a:srgbClr val="968FAB"/>
            </a:solidFill>
            <a:ln>
              <a:solidFill>
                <a:schemeClr val="tx1"/>
              </a:solidFill>
            </a:ln>
          </c:spPr>
          <c:invertIfNegative val="0"/>
          <c:cat>
            <c:strRef>
              <c:f>('SAMT Réadap et rééduc fonc'!$B$48:$S$48,'SAMT Réadap et rééduc fonc'!$M$40:$S$40)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Réadap et rééduc fonc'!$B$50:$S$50,'SAMT Réadap et rééduc fonc'!$M$42:$S$42)</c:f>
              <c:numCache>
                <c:formatCode>_(* #,##0.00_);_(* \(#,##0.00\);_(* "-"??_);_(@_)</c:formatCode>
                <c:ptCount val="25"/>
                <c:pt idx="0">
                  <c:v>0.95299817518115804</c:v>
                </c:pt>
                <c:pt idx="1">
                  <c:v>0</c:v>
                </c:pt>
                <c:pt idx="2">
                  <c:v>0.87867881543135873</c:v>
                </c:pt>
                <c:pt idx="3">
                  <c:v>0.67743901598360523</c:v>
                </c:pt>
                <c:pt idx="4">
                  <c:v>0.93173217596138747</c:v>
                </c:pt>
                <c:pt idx="5">
                  <c:v>0.71953996251016239</c:v>
                </c:pt>
                <c:pt idx="6">
                  <c:v>0.69603875011518079</c:v>
                </c:pt>
                <c:pt idx="7">
                  <c:v>0.30704912286595443</c:v>
                </c:pt>
                <c:pt idx="8">
                  <c:v>1.5555659435413187</c:v>
                </c:pt>
                <c:pt idx="9">
                  <c:v>0.67187818171887237</c:v>
                </c:pt>
                <c:pt idx="10">
                  <c:v>2.2629634700325432</c:v>
                </c:pt>
                <c:pt idx="11">
                  <c:v>6.0680852961645275</c:v>
                </c:pt>
                <c:pt idx="12">
                  <c:v>9.1600645832495484</c:v>
                </c:pt>
                <c:pt idx="13">
                  <c:v>0.4886317942228402</c:v>
                </c:pt>
                <c:pt idx="14">
                  <c:v>0.18074811009533986</c:v>
                </c:pt>
                <c:pt idx="15">
                  <c:v>0</c:v>
                </c:pt>
                <c:pt idx="16">
                  <c:v>2.8564083576310058</c:v>
                </c:pt>
                <c:pt idx="17">
                  <c:v>1.4109495643338494</c:v>
                </c:pt>
                <c:pt idx="18">
                  <c:v>0.3837434976363312</c:v>
                </c:pt>
                <c:pt idx="19">
                  <c:v>0</c:v>
                </c:pt>
                <c:pt idx="20">
                  <c:v>0</c:v>
                </c:pt>
                <c:pt idx="21">
                  <c:v>0</c:v>
                </c:pt>
                <c:pt idx="22">
                  <c:v>1.1430846889823023</c:v>
                </c:pt>
                <c:pt idx="23">
                  <c:v>12.809334219071065</c:v>
                </c:pt>
                <c:pt idx="24">
                  <c:v>1.0317273098062851</c:v>
                </c:pt>
              </c:numCache>
            </c:numRef>
          </c:val>
        </c:ser>
        <c:ser>
          <c:idx val="2"/>
          <c:order val="2"/>
          <c:tx>
            <c:strRef>
              <c:f>'SAMT Réadap et rééduc fonc'!$A$51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('SAMT Réadap et rééduc fonc'!$B$53:$S$53,'SAMT Réadap et rééduc fonc'!$M$45:$S$45)</c:f>
                <c:numCache>
                  <c:formatCode>General</c:formatCode>
                  <c:ptCount val="25"/>
                  <c:pt idx="0">
                    <c:v>14.435854877863436</c:v>
                  </c:pt>
                  <c:pt idx="1">
                    <c:v>0</c:v>
                  </c:pt>
                  <c:pt idx="2">
                    <c:v>1.2002828730265005</c:v>
                  </c:pt>
                  <c:pt idx="3">
                    <c:v>3.9061992576595594</c:v>
                  </c:pt>
                  <c:pt idx="4">
                    <c:v>14.758090657886569</c:v>
                  </c:pt>
                  <c:pt idx="5">
                    <c:v>9.1666351621276352</c:v>
                  </c:pt>
                  <c:pt idx="6">
                    <c:v>6.1330541924403894</c:v>
                  </c:pt>
                  <c:pt idx="7">
                    <c:v>3.7880303674578064</c:v>
                  </c:pt>
                  <c:pt idx="8">
                    <c:v>1.4973140501160049</c:v>
                  </c:pt>
                  <c:pt idx="9">
                    <c:v>36.943823308286618</c:v>
                  </c:pt>
                  <c:pt idx="10">
                    <c:v>35.994557362307596</c:v>
                  </c:pt>
                  <c:pt idx="11">
                    <c:v>30.212307166731591</c:v>
                  </c:pt>
                  <c:pt idx="12">
                    <c:v>41.156310333310387</c:v>
                  </c:pt>
                  <c:pt idx="13">
                    <c:v>17.642619451182849</c:v>
                  </c:pt>
                  <c:pt idx="14">
                    <c:v>3.4341428000247562</c:v>
                  </c:pt>
                  <c:pt idx="15">
                    <c:v>0</c:v>
                  </c:pt>
                  <c:pt idx="16">
                    <c:v>7.4033983072893896</c:v>
                  </c:pt>
                  <c:pt idx="17">
                    <c:v>0.84656973860030948</c:v>
                  </c:pt>
                  <c:pt idx="18">
                    <c:v>18.23030584212281</c:v>
                  </c:pt>
                  <c:pt idx="19">
                    <c:v>0</c:v>
                  </c:pt>
                  <c:pt idx="20">
                    <c:v>0</c:v>
                  </c:pt>
                  <c:pt idx="21">
                    <c:v>0</c:v>
                  </c:pt>
                  <c:pt idx="22">
                    <c:v>38.790472452902428</c:v>
                  </c:pt>
                  <c:pt idx="23">
                    <c:v>7.6856005314426312</c:v>
                  </c:pt>
                  <c:pt idx="24">
                    <c:v>4.999772884414222E-2</c:v>
                  </c:pt>
                </c:numCache>
              </c:numRef>
            </c:plus>
            <c:minus>
              <c:numLit>
                <c:formatCode>General</c:formatCode>
                <c:ptCount val="1"/>
                <c:pt idx="0">
                  <c:v>0</c:v>
                </c:pt>
              </c:numLit>
            </c:minus>
          </c:errBars>
          <c:cat>
            <c:strRef>
              <c:f>('SAMT Réadap et rééduc fonc'!$B$48:$S$48,'SAMT Réadap et rééduc fonc'!$M$40:$S$40)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Réadap et rééduc fonc'!$B$51:$S$51,'SAMT Réadap et rééduc fonc'!$M$43:$S$43)</c:f>
              <c:numCache>
                <c:formatCode>_(* #,##0.00_);_(* \(#,##0.00\);_(* "-"??_);_(@_)</c:formatCode>
                <c:ptCount val="25"/>
                <c:pt idx="0">
                  <c:v>2.2372297150941436</c:v>
                </c:pt>
                <c:pt idx="1">
                  <c:v>0</c:v>
                </c:pt>
                <c:pt idx="2">
                  <c:v>1.0381614469080249</c:v>
                </c:pt>
                <c:pt idx="3">
                  <c:v>1.2974418599067454</c:v>
                </c:pt>
                <c:pt idx="4">
                  <c:v>6.3213841723687922</c:v>
                </c:pt>
                <c:pt idx="5">
                  <c:v>1.3947266896008594</c:v>
                </c:pt>
                <c:pt idx="6">
                  <c:v>0.87644145461237821</c:v>
                </c:pt>
                <c:pt idx="7">
                  <c:v>1.5492258725754113</c:v>
                </c:pt>
                <c:pt idx="8">
                  <c:v>5.0893639985632015</c:v>
                </c:pt>
                <c:pt idx="9">
                  <c:v>16.220252694483975</c:v>
                </c:pt>
                <c:pt idx="10">
                  <c:v>4.6631439097907954</c:v>
                </c:pt>
                <c:pt idx="11">
                  <c:v>22.114878816873194</c:v>
                </c:pt>
                <c:pt idx="12">
                  <c:v>7.1091144989861323</c:v>
                </c:pt>
                <c:pt idx="13">
                  <c:v>13.512174155291635</c:v>
                </c:pt>
                <c:pt idx="14">
                  <c:v>1.9422044630433888</c:v>
                </c:pt>
                <c:pt idx="15">
                  <c:v>0</c:v>
                </c:pt>
                <c:pt idx="16">
                  <c:v>6.6535732815935607</c:v>
                </c:pt>
                <c:pt idx="17">
                  <c:v>1.4109495643338485</c:v>
                </c:pt>
                <c:pt idx="18">
                  <c:v>0.37001505012628044</c:v>
                </c:pt>
                <c:pt idx="19">
                  <c:v>0</c:v>
                </c:pt>
                <c:pt idx="20">
                  <c:v>0</c:v>
                </c:pt>
                <c:pt idx="21">
                  <c:v>0</c:v>
                </c:pt>
                <c:pt idx="22">
                  <c:v>5.3119354834358194</c:v>
                </c:pt>
                <c:pt idx="23">
                  <c:v>12.809334219071069</c:v>
                </c:pt>
                <c:pt idx="24">
                  <c:v>8.332954807357007E-2</c:v>
                </c:pt>
              </c:numCache>
            </c:numRef>
          </c:val>
        </c:ser>
        <c:dLbls>
          <c:showLegendKey val="0"/>
          <c:showVal val="0"/>
          <c:showCatName val="0"/>
          <c:showSerName val="0"/>
          <c:showPercent val="0"/>
          <c:showBubbleSize val="0"/>
        </c:dLbls>
        <c:gapWidth val="150"/>
        <c:overlap val="100"/>
        <c:axId val="103777024"/>
        <c:axId val="103778944"/>
      </c:barChart>
      <c:lineChart>
        <c:grouping val="standard"/>
        <c:varyColors val="0"/>
        <c:ser>
          <c:idx val="5"/>
          <c:order val="3"/>
          <c:tx>
            <c:strRef>
              <c:f>'SAMT Réadap et rééduc fonc'!$A$54</c:f>
              <c:strCache>
                <c:ptCount val="1"/>
                <c:pt idx="0">
                  <c:v>Moyenne</c:v>
                </c:pt>
              </c:strCache>
            </c:strRef>
          </c:tx>
          <c:spPr>
            <a:ln>
              <a:noFill/>
            </a:ln>
          </c:spPr>
          <c:marker>
            <c:symbol val="plus"/>
            <c:size val="6"/>
            <c:spPr>
              <a:ln>
                <a:solidFill>
                  <a:schemeClr val="tx1"/>
                </a:solidFill>
              </a:ln>
            </c:spPr>
          </c:marker>
          <c:cat>
            <c:strRef>
              <c:f>('SAMT Réadap et rééduc fonc'!$B$48:$S$48,'SAMT Réadap et rééduc fonc'!$M$40:$S$40)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('SAMT Réadap et rééduc fonc'!$B$54:$S$54,'SAMT Réadap et rééduc fonc'!$M$46:$S$46)</c:f>
              <c:numCache>
                <c:formatCode>_(* #,##0.00_);_(* \(#,##0.00\);_(* "-"??_);_(@_)</c:formatCode>
                <c:ptCount val="25"/>
                <c:pt idx="0">
                  <c:v>9.1304621331844302</c:v>
                </c:pt>
                <c:pt idx="1">
                  <c:v>0</c:v>
                </c:pt>
                <c:pt idx="2">
                  <c:v>11.552389717690852</c:v>
                </c:pt>
                <c:pt idx="3">
                  <c:v>7.8165156594673082</c:v>
                </c:pt>
                <c:pt idx="4">
                  <c:v>8.1936230915551942</c:v>
                </c:pt>
                <c:pt idx="5">
                  <c:v>5.4613894656353228</c:v>
                </c:pt>
                <c:pt idx="6">
                  <c:v>5.0757285405173302</c:v>
                </c:pt>
                <c:pt idx="7">
                  <c:v>3.8373694832363952</c:v>
                </c:pt>
                <c:pt idx="8">
                  <c:v>5.4201384767643663</c:v>
                </c:pt>
                <c:pt idx="9">
                  <c:v>15.983855114003905</c:v>
                </c:pt>
                <c:pt idx="10">
                  <c:v>17.117979066452147</c:v>
                </c:pt>
                <c:pt idx="11">
                  <c:v>26.07177018274805</c:v>
                </c:pt>
                <c:pt idx="12">
                  <c:v>22.021248323571431</c:v>
                </c:pt>
                <c:pt idx="13">
                  <c:v>13.20872794455777</c:v>
                </c:pt>
                <c:pt idx="14">
                  <c:v>3.9487954041888047</c:v>
                </c:pt>
                <c:pt idx="15">
                  <c:v>0</c:v>
                </c:pt>
                <c:pt idx="16">
                  <c:v>11.08139054694696</c:v>
                </c:pt>
                <c:pt idx="17">
                  <c:v>5.0284917923040613</c:v>
                </c:pt>
                <c:pt idx="18">
                  <c:v>7.1334302857735681</c:v>
                </c:pt>
                <c:pt idx="19">
                  <c:v>1.7958255277505943</c:v>
                </c:pt>
                <c:pt idx="20">
                  <c:v>0</c:v>
                </c:pt>
                <c:pt idx="21">
                  <c:v>0</c:v>
                </c:pt>
                <c:pt idx="22">
                  <c:v>20.335157422299712</c:v>
                </c:pt>
                <c:pt idx="23">
                  <c:v>31.571439911076759</c:v>
                </c:pt>
                <c:pt idx="24">
                  <c:v>2.5764479028781131</c:v>
                </c:pt>
              </c:numCache>
            </c:numRef>
          </c:val>
          <c:smooth val="0"/>
        </c:ser>
        <c:dLbls>
          <c:showLegendKey val="0"/>
          <c:showVal val="0"/>
          <c:showCatName val="0"/>
          <c:showSerName val="0"/>
          <c:showPercent val="0"/>
          <c:showBubbleSize val="0"/>
        </c:dLbls>
        <c:marker val="1"/>
        <c:smooth val="0"/>
        <c:axId val="103777024"/>
        <c:axId val="103778944"/>
      </c:lineChart>
      <c:catAx>
        <c:axId val="10377702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3778944"/>
        <c:crosses val="autoZero"/>
        <c:auto val="1"/>
        <c:lblAlgn val="ctr"/>
        <c:lblOffset val="100"/>
        <c:noMultiLvlLbl val="0"/>
      </c:catAx>
      <c:valAx>
        <c:axId val="103778944"/>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3777024"/>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'SAMT Réadap et rééduc fonc'!$C$59:$G$59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'SAMT Réadap et rééduc fonc'!$C$60:$G$60</c:f>
              <c:numCache>
                <c:formatCode>#,##0.00\ "€"</c:formatCode>
                <c:ptCount val="5"/>
                <c:pt idx="0">
                  <c:v>9.7419413734409627E-2</c:v>
                </c:pt>
                <c:pt idx="1">
                  <c:v>2.9005077730554545</c:v>
                </c:pt>
                <c:pt idx="2">
                  <c:v>6.5264305956471452E-2</c:v>
                </c:pt>
                <c:pt idx="3">
                  <c:v>1.366251747855194E-2</c:v>
                </c:pt>
                <c:pt idx="4">
                  <c:v>3.3531729008592817E-2</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1266610605713121"/>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'SALM Pharmacie'!$A$44:$K$44</c:f>
                <c:numCache>
                  <c:formatCode>General</c:formatCode>
                  <c:ptCount val="11"/>
                  <c:pt idx="0">
                    <c:v>6.6748032257823373E-2</c:v>
                  </c:pt>
                  <c:pt idx="1">
                    <c:v>0</c:v>
                  </c:pt>
                  <c:pt idx="2">
                    <c:v>1.1982356599223372E-2</c:v>
                  </c:pt>
                  <c:pt idx="3">
                    <c:v>3.9101529170023352E-2</c:v>
                  </c:pt>
                  <c:pt idx="4">
                    <c:v>1.7740095208522461E-2</c:v>
                  </c:pt>
                  <c:pt idx="5">
                    <c:v>3.1156790827316413E-2</c:v>
                  </c:pt>
                  <c:pt idx="6">
                    <c:v>8.8910603545822253E-2</c:v>
                  </c:pt>
                  <c:pt idx="7">
                    <c:v>0.21819096505964342</c:v>
                  </c:pt>
                  <c:pt idx="8">
                    <c:v>0.10880817960223388</c:v>
                  </c:pt>
                  <c:pt idx="9">
                    <c:v>0.14780112443835575</c:v>
                  </c:pt>
                  <c:pt idx="10">
                    <c:v>3.5828644209544014E-3</c:v>
                  </c:pt>
                </c:numCache>
              </c:numRef>
            </c:minus>
          </c:errBars>
          <c:cat>
            <c:strRef>
              <c:f>'SALM Pharmacie'!$A$40:$K$40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Pharmacie'!$A$41:$K$41</c:f>
              <c:numCache>
                <c:formatCode>_(* #,##0.00_);_(* \(#,##0.00\);_(* "-"??_);_(@_)</c:formatCode>
                <c:ptCount val="11"/>
                <c:pt idx="0">
                  <c:v>0.15850392559474705</c:v>
                </c:pt>
                <c:pt idx="1">
                  <c:v>0</c:v>
                </c:pt>
                <c:pt idx="2">
                  <c:v>5.3727033099187485E-2</c:v>
                </c:pt>
                <c:pt idx="3">
                  <c:v>0.13114957203209973</c:v>
                </c:pt>
                <c:pt idx="4">
                  <c:v>8.7765815931404742E-2</c:v>
                </c:pt>
                <c:pt idx="5">
                  <c:v>0.13941194700396353</c:v>
                </c:pt>
                <c:pt idx="6">
                  <c:v>0.26018023222111414</c:v>
                </c:pt>
                <c:pt idx="7">
                  <c:v>0.79576614818599145</c:v>
                </c:pt>
                <c:pt idx="8">
                  <c:v>0.2654873490287023</c:v>
                </c:pt>
                <c:pt idx="9">
                  <c:v>0.28560473954662047</c:v>
                </c:pt>
                <c:pt idx="10">
                  <c:v>6.0272732635684487E-2</c:v>
                </c:pt>
              </c:numCache>
            </c:numRef>
          </c:val>
        </c:ser>
        <c:ser>
          <c:idx val="1"/>
          <c:order val="1"/>
          <c:spPr>
            <a:solidFill>
              <a:srgbClr val="968FAB"/>
            </a:solidFill>
            <a:ln>
              <a:solidFill>
                <a:schemeClr val="tx1"/>
              </a:solidFill>
            </a:ln>
          </c:spPr>
          <c:invertIfNegative val="0"/>
          <c:cat>
            <c:strRef>
              <c:f>'SALM Pharmacie'!$A$40:$K$40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Pharmacie'!$A$42:$K$42</c:f>
              <c:numCache>
                <c:formatCode>_(* #,##0.00_);_(* \(#,##0.00\);_(* "-"??_);_(@_)</c:formatCode>
                <c:ptCount val="11"/>
                <c:pt idx="0">
                  <c:v>0.19014845909637093</c:v>
                </c:pt>
                <c:pt idx="1">
                  <c:v>0</c:v>
                </c:pt>
                <c:pt idx="2">
                  <c:v>1.1928091222202161E-2</c:v>
                </c:pt>
                <c:pt idx="3">
                  <c:v>8.0586047391514759E-2</c:v>
                </c:pt>
                <c:pt idx="4">
                  <c:v>2.3534295768568483E-2</c:v>
                </c:pt>
                <c:pt idx="5">
                  <c:v>4.676129750201341E-2</c:v>
                </c:pt>
                <c:pt idx="6">
                  <c:v>0.17607158202687329</c:v>
                </c:pt>
                <c:pt idx="7">
                  <c:v>0.2425451869171722</c:v>
                </c:pt>
                <c:pt idx="8">
                  <c:v>0.13611240056178742</c:v>
                </c:pt>
                <c:pt idx="9">
                  <c:v>0.29420032215595227</c:v>
                </c:pt>
                <c:pt idx="10">
                  <c:v>7.026836129923858E-3</c:v>
                </c:pt>
              </c:numCache>
            </c:numRef>
          </c:val>
        </c:ser>
        <c:ser>
          <c:idx val="2"/>
          <c:order val="2"/>
          <c:spPr>
            <a:solidFill>
              <a:srgbClr val="968FAB"/>
            </a:solidFill>
            <a:ln>
              <a:solidFill>
                <a:schemeClr val="tx1"/>
              </a:solidFill>
            </a:ln>
          </c:spPr>
          <c:invertIfNegative val="0"/>
          <c:errBars>
            <c:errBarType val="plus"/>
            <c:errValType val="cust"/>
            <c:noEndCap val="0"/>
            <c:plus>
              <c:numRef>
                <c:f>'SALM Pharmacie'!$A$45:$K$45</c:f>
                <c:numCache>
                  <c:formatCode>General</c:formatCode>
                  <c:ptCount val="11"/>
                  <c:pt idx="0">
                    <c:v>0.50063553623031753</c:v>
                  </c:pt>
                  <c:pt idx="1">
                    <c:v>0</c:v>
                  </c:pt>
                  <c:pt idx="2">
                    <c:v>2.7811121935971683E-2</c:v>
                  </c:pt>
                  <c:pt idx="3">
                    <c:v>0.33922475305449246</c:v>
                  </c:pt>
                  <c:pt idx="4">
                    <c:v>5.7308616809626511E-2</c:v>
                  </c:pt>
                  <c:pt idx="5">
                    <c:v>0.24154835845649592</c:v>
                  </c:pt>
                  <c:pt idx="6">
                    <c:v>0.45740014292615283</c:v>
                  </c:pt>
                  <c:pt idx="7">
                    <c:v>0.28979045842584727</c:v>
                  </c:pt>
                  <c:pt idx="8">
                    <c:v>0.31281322621181806</c:v>
                  </c:pt>
                  <c:pt idx="9">
                    <c:v>0.54851322502135713</c:v>
                  </c:pt>
                  <c:pt idx="10">
                    <c:v>2.8094171331465218E-2</c:v>
                  </c:pt>
                </c:numCache>
              </c:numRef>
            </c:plus>
            <c:minus>
              <c:numLit>
                <c:formatCode>General</c:formatCode>
                <c:ptCount val="1"/>
                <c:pt idx="0">
                  <c:v>1</c:v>
                </c:pt>
              </c:numLit>
            </c:minus>
          </c:errBars>
          <c:cat>
            <c:strRef>
              <c:f>'SALM Pharmacie'!$A$40:$K$40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Pharmacie'!$A$43:$K$43</c:f>
              <c:numCache>
                <c:formatCode>_(* #,##0.00_);_(* \(#,##0.00\);_(* "-"??_);_(@_)</c:formatCode>
                <c:ptCount val="11"/>
                <c:pt idx="0">
                  <c:v>0.4196351716780688</c:v>
                </c:pt>
                <c:pt idx="1">
                  <c:v>0</c:v>
                </c:pt>
                <c:pt idx="2">
                  <c:v>1.5148346966698062E-2</c:v>
                </c:pt>
                <c:pt idx="3">
                  <c:v>0.22337633294430856</c:v>
                </c:pt>
                <c:pt idx="4">
                  <c:v>5.1606958294481947E-2</c:v>
                </c:pt>
                <c:pt idx="5">
                  <c:v>7.5315555696287895E-2</c:v>
                </c:pt>
                <c:pt idx="6">
                  <c:v>0.31092655530406843</c:v>
                </c:pt>
                <c:pt idx="7">
                  <c:v>0.25024400507298972</c:v>
                </c:pt>
                <c:pt idx="8">
                  <c:v>0.31571452785247411</c:v>
                </c:pt>
                <c:pt idx="9">
                  <c:v>0.45307776034205327</c:v>
                </c:pt>
                <c:pt idx="10">
                  <c:v>2.5059271597955998E-2</c:v>
                </c:pt>
              </c:numCache>
            </c:numRef>
          </c:val>
        </c:ser>
        <c:dLbls>
          <c:showLegendKey val="0"/>
          <c:showVal val="0"/>
          <c:showCatName val="0"/>
          <c:showSerName val="0"/>
          <c:showPercent val="0"/>
          <c:showBubbleSize val="0"/>
        </c:dLbls>
        <c:gapWidth val="150"/>
        <c:overlap val="100"/>
        <c:axId val="103996416"/>
        <c:axId val="104023168"/>
      </c:barChart>
      <c:lineChart>
        <c:grouping val="standard"/>
        <c:varyColors val="0"/>
        <c:ser>
          <c:idx val="5"/>
          <c:order val="3"/>
          <c:spPr>
            <a:ln w="28575">
              <a:noFill/>
            </a:ln>
          </c:spPr>
          <c:marker>
            <c:symbol val="plus"/>
            <c:size val="6"/>
            <c:spPr>
              <a:ln>
                <a:solidFill>
                  <a:schemeClr val="tx1"/>
                </a:solidFill>
              </a:ln>
            </c:spPr>
          </c:marker>
          <c:cat>
            <c:strRef>
              <c:f>'SALM Pharmacie'!$A$40:$K$40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Pharmacie'!$A$46:$K$46</c:f>
              <c:numCache>
                <c:formatCode>_(* #,##0.00_);_(* \(#,##0.00\);_(* "-"??_);_(@_)</c:formatCode>
                <c:ptCount val="11"/>
                <c:pt idx="0">
                  <c:v>0.55619664652612943</c:v>
                </c:pt>
                <c:pt idx="1">
                  <c:v>0</c:v>
                </c:pt>
                <c:pt idx="2">
                  <c:v>8.4866089836606914E-2</c:v>
                </c:pt>
                <c:pt idx="3">
                  <c:v>0.36713050520294277</c:v>
                </c:pt>
                <c:pt idx="4">
                  <c:v>0.14181302245698371</c:v>
                </c:pt>
                <c:pt idx="5">
                  <c:v>0.26257227614656209</c:v>
                </c:pt>
                <c:pt idx="6">
                  <c:v>0.61188977400219247</c:v>
                </c:pt>
                <c:pt idx="7">
                  <c:v>1.071232459076733</c:v>
                </c:pt>
                <c:pt idx="8">
                  <c:v>0.57768239662972531</c:v>
                </c:pt>
                <c:pt idx="9">
                  <c:v>0.7718828778157486</c:v>
                </c:pt>
                <c:pt idx="10">
                  <c:v>7.894608300704771E-2</c:v>
                </c:pt>
              </c:numCache>
            </c:numRef>
          </c:val>
          <c:smooth val="0"/>
        </c:ser>
        <c:dLbls>
          <c:showLegendKey val="0"/>
          <c:showVal val="0"/>
          <c:showCatName val="0"/>
          <c:showSerName val="0"/>
          <c:showPercent val="0"/>
          <c:showBubbleSize val="0"/>
        </c:dLbls>
        <c:marker val="1"/>
        <c:smooth val="0"/>
        <c:axId val="103996416"/>
        <c:axId val="104023168"/>
      </c:lineChart>
      <c:catAx>
        <c:axId val="10399641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4023168"/>
        <c:crosses val="autoZero"/>
        <c:auto val="1"/>
        <c:lblAlgn val="ctr"/>
        <c:lblOffset val="100"/>
        <c:noMultiLvlLbl val="0"/>
      </c:catAx>
      <c:valAx>
        <c:axId val="104023168"/>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3996416"/>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088491403979099"/>
          <c:y val="2.6209673296703522E-2"/>
        </c:manualLayout>
      </c:layout>
      <c:overlay val="0"/>
    </c:title>
    <c:autoTitleDeleted val="0"/>
    <c:plotArea>
      <c:layout/>
      <c:barChart>
        <c:barDir val="col"/>
        <c:grouping val="stacked"/>
        <c:varyColors val="0"/>
        <c:ser>
          <c:idx val="0"/>
          <c:order val="0"/>
          <c:tx>
            <c:strRef>
              <c:f>'SALM Pharmacie'!$A$49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('SALM Pharmacie'!$B$52:$S$52,'SALM Pharmacie'!$M$44:$S$44)</c:f>
                <c:numCache>
                  <c:formatCode>General</c:formatCode>
                  <c:ptCount val="25"/>
                  <c:pt idx="0">
                    <c:v>6.6748032257823373E-2</c:v>
                  </c:pt>
                  <c:pt idx="1">
                    <c:v>0</c:v>
                  </c:pt>
                  <c:pt idx="2">
                    <c:v>1.1982356599223372E-2</c:v>
                  </c:pt>
                  <c:pt idx="3">
                    <c:v>1.6552005276118872E-2</c:v>
                  </c:pt>
                  <c:pt idx="4">
                    <c:v>2.0866688348472662E-2</c:v>
                  </c:pt>
                  <c:pt idx="5">
                    <c:v>3.0978311033913464E-2</c:v>
                  </c:pt>
                  <c:pt idx="6">
                    <c:v>3.2037950523492398E-2</c:v>
                  </c:pt>
                  <c:pt idx="7">
                    <c:v>3.9495275897024035E-2</c:v>
                  </c:pt>
                  <c:pt idx="8">
                    <c:v>0.14092487458423125</c:v>
                  </c:pt>
                  <c:pt idx="9">
                    <c:v>9.708781151040119E-2</c:v>
                  </c:pt>
                  <c:pt idx="10">
                    <c:v>0.21819096505964342</c:v>
                  </c:pt>
                  <c:pt idx="11">
                    <c:v>4.8313760599033445E-2</c:v>
                  </c:pt>
                  <c:pt idx="12">
                    <c:v>0.12157856336272591</c:v>
                  </c:pt>
                  <c:pt idx="13">
                    <c:v>0.1157059075497491</c:v>
                  </c:pt>
                  <c:pt idx="14">
                    <c:v>9.1530819360329807E-3</c:v>
                  </c:pt>
                  <c:pt idx="15">
                    <c:v>1.3910281635595906E-2</c:v>
                  </c:pt>
                  <c:pt idx="16">
                    <c:v>0.13894926373908012</c:v>
                  </c:pt>
                  <c:pt idx="17">
                    <c:v>7.1998694801718277E-2</c:v>
                  </c:pt>
                  <c:pt idx="18">
                    <c:v>5.5772938754548626E-2</c:v>
                  </c:pt>
                  <c:pt idx="19">
                    <c:v>0.25187356093000235</c:v>
                  </c:pt>
                  <c:pt idx="20">
                    <c:v>0</c:v>
                  </c:pt>
                  <c:pt idx="21">
                    <c:v>0.2316319478985619</c:v>
                  </c:pt>
                  <c:pt idx="22">
                    <c:v>0.17871046234117255</c:v>
                  </c:pt>
                  <c:pt idx="23">
                    <c:v>0.12339027180262713</c:v>
                  </c:pt>
                  <c:pt idx="24">
                    <c:v>3.5828644209544014E-3</c:v>
                  </c:pt>
                </c:numCache>
              </c:numRef>
            </c:minus>
          </c:errBars>
          <c:cat>
            <c:strRef>
              <c:f>('SALM Pharmacie'!$B$48:$S$48,'SALM Pharmacie'!$M$40:$S$40)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Pharmacie'!$B$49:$S$49,'SALM Pharmacie'!$M$41:$S$41)</c:f>
              <c:numCache>
                <c:formatCode>_(* #,##0.00_);_(* \(#,##0.00\);_(* "-"??_);_(@_)</c:formatCode>
                <c:ptCount val="25"/>
                <c:pt idx="0">
                  <c:v>0.15850392559474705</c:v>
                </c:pt>
                <c:pt idx="1">
                  <c:v>0</c:v>
                </c:pt>
                <c:pt idx="2">
                  <c:v>5.3727033099187485E-2</c:v>
                </c:pt>
                <c:pt idx="3">
                  <c:v>8.4162388736322022E-2</c:v>
                </c:pt>
                <c:pt idx="4">
                  <c:v>0.10421770267285083</c:v>
                </c:pt>
                <c:pt idx="5">
                  <c:v>0.13300494982495226</c:v>
                </c:pt>
                <c:pt idx="6">
                  <c:v>0.17060379266409936</c:v>
                </c:pt>
                <c:pt idx="7">
                  <c:v>0.17239485805518157</c:v>
                </c:pt>
                <c:pt idx="8">
                  <c:v>0.38453628510581345</c:v>
                </c:pt>
                <c:pt idx="9">
                  <c:v>0.28459453964863368</c:v>
                </c:pt>
                <c:pt idx="10">
                  <c:v>0.79576614818599145</c:v>
                </c:pt>
                <c:pt idx="11">
                  <c:v>0.17151631928448741</c:v>
                </c:pt>
                <c:pt idx="12">
                  <c:v>0.30795233906781705</c:v>
                </c:pt>
                <c:pt idx="13">
                  <c:v>0.25824787079322836</c:v>
                </c:pt>
                <c:pt idx="14">
                  <c:v>5.7621351511050238E-2</c:v>
                </c:pt>
                <c:pt idx="15">
                  <c:v>0.20827079694971148</c:v>
                </c:pt>
                <c:pt idx="16">
                  <c:v>0.80118265298865099</c:v>
                </c:pt>
                <c:pt idx="17">
                  <c:v>0.33728766562119972</c:v>
                </c:pt>
                <c:pt idx="18">
                  <c:v>0.18017924963022458</c:v>
                </c:pt>
                <c:pt idx="19">
                  <c:v>0.35833726556178502</c:v>
                </c:pt>
                <c:pt idx="20">
                  <c:v>0</c:v>
                </c:pt>
                <c:pt idx="21">
                  <c:v>0.48490811437018744</c:v>
                </c:pt>
                <c:pt idx="22">
                  <c:v>0.50066187761441661</c:v>
                </c:pt>
                <c:pt idx="23">
                  <c:v>0.42665762268659158</c:v>
                </c:pt>
                <c:pt idx="24">
                  <c:v>6.0272732635684487E-2</c:v>
                </c:pt>
              </c:numCache>
            </c:numRef>
          </c:val>
        </c:ser>
        <c:ser>
          <c:idx val="1"/>
          <c:order val="1"/>
          <c:tx>
            <c:strRef>
              <c:f>'SALM Pharmacie'!$A$50</c:f>
              <c:strCache>
                <c:ptCount val="1"/>
                <c:pt idx="0">
                  <c:v>2eme morceau</c:v>
                </c:pt>
              </c:strCache>
            </c:strRef>
          </c:tx>
          <c:spPr>
            <a:solidFill>
              <a:srgbClr val="968FAB"/>
            </a:solidFill>
            <a:ln>
              <a:solidFill>
                <a:schemeClr val="tx1"/>
              </a:solidFill>
            </a:ln>
          </c:spPr>
          <c:invertIfNegative val="0"/>
          <c:cat>
            <c:strRef>
              <c:f>('SALM Pharmacie'!$B$48:$S$48,'SALM Pharmacie'!$M$40:$S$40)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Pharmacie'!$B$50:$S$50,'SALM Pharmacie'!$M$42:$S$42)</c:f>
              <c:numCache>
                <c:formatCode>_(* #,##0.00_);_(* \(#,##0.00\);_(* "-"??_);_(@_)</c:formatCode>
                <c:ptCount val="25"/>
                <c:pt idx="0">
                  <c:v>0.19014845909637093</c:v>
                </c:pt>
                <c:pt idx="1">
                  <c:v>0</c:v>
                </c:pt>
                <c:pt idx="2">
                  <c:v>1.1928091222202161E-2</c:v>
                </c:pt>
                <c:pt idx="3">
                  <c:v>2.1649389901747473E-2</c:v>
                </c:pt>
                <c:pt idx="4">
                  <c:v>2.3802949447773697E-2</c:v>
                </c:pt>
                <c:pt idx="5">
                  <c:v>3.8309013638184425E-2</c:v>
                </c:pt>
                <c:pt idx="6">
                  <c:v>6.7031544005185295E-2</c:v>
                </c:pt>
                <c:pt idx="7">
                  <c:v>8.3701592626663879E-2</c:v>
                </c:pt>
                <c:pt idx="8">
                  <c:v>0.22004926124488805</c:v>
                </c:pt>
                <c:pt idx="9">
                  <c:v>0.13435052447825047</c:v>
                </c:pt>
                <c:pt idx="10">
                  <c:v>0.2425451869171722</c:v>
                </c:pt>
                <c:pt idx="11">
                  <c:v>0.10310196354319318</c:v>
                </c:pt>
                <c:pt idx="12">
                  <c:v>0.10199380192331431</c:v>
                </c:pt>
                <c:pt idx="13">
                  <c:v>0.16674453479035356</c:v>
                </c:pt>
                <c:pt idx="14">
                  <c:v>4.7253148896888718E-2</c:v>
                </c:pt>
                <c:pt idx="15">
                  <c:v>2.3183802725993158E-2</c:v>
                </c:pt>
                <c:pt idx="16">
                  <c:v>0.23305162987261707</c:v>
                </c:pt>
                <c:pt idx="17">
                  <c:v>0.13668707712723044</c:v>
                </c:pt>
                <c:pt idx="18">
                  <c:v>6.7736216053363663E-2</c:v>
                </c:pt>
                <c:pt idx="19">
                  <c:v>0.57959906926259053</c:v>
                </c:pt>
                <c:pt idx="20">
                  <c:v>0</c:v>
                </c:pt>
                <c:pt idx="21">
                  <c:v>0.56237178123137554</c:v>
                </c:pt>
                <c:pt idx="22">
                  <c:v>0.29401844019581447</c:v>
                </c:pt>
                <c:pt idx="23">
                  <c:v>0.16982701717978865</c:v>
                </c:pt>
                <c:pt idx="24">
                  <c:v>7.026836129923858E-3</c:v>
                </c:pt>
              </c:numCache>
            </c:numRef>
          </c:val>
        </c:ser>
        <c:ser>
          <c:idx val="2"/>
          <c:order val="2"/>
          <c:tx>
            <c:strRef>
              <c:f>'SALM Pharmacie'!$A$51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('SALM Pharmacie'!$B$53:$S$53,'SALM Pharmacie'!$M$45:$S$45)</c:f>
                <c:numCache>
                  <c:formatCode>General</c:formatCode>
                  <c:ptCount val="25"/>
                  <c:pt idx="0">
                    <c:v>0.50063553623031753</c:v>
                  </c:pt>
                  <c:pt idx="1">
                    <c:v>0</c:v>
                  </c:pt>
                  <c:pt idx="2">
                    <c:v>2.7811121935971683E-2</c:v>
                  </c:pt>
                  <c:pt idx="3">
                    <c:v>5.3893620168874667E-2</c:v>
                  </c:pt>
                  <c:pt idx="4">
                    <c:v>0.16069236549292357</c:v>
                  </c:pt>
                  <c:pt idx="5">
                    <c:v>0.14965177626569057</c:v>
                  </c:pt>
                  <c:pt idx="6">
                    <c:v>0.27610399689481918</c:v>
                  </c:pt>
                  <c:pt idx="7">
                    <c:v>0.54969004475055461</c:v>
                  </c:pt>
                  <c:pt idx="8">
                    <c:v>0.90232805962344287</c:v>
                  </c:pt>
                  <c:pt idx="9">
                    <c:v>0.420586457761431</c:v>
                  </c:pt>
                  <c:pt idx="10">
                    <c:v>0.28979045842584727</c:v>
                  </c:pt>
                  <c:pt idx="11">
                    <c:v>0.60130844581750365</c:v>
                  </c:pt>
                  <c:pt idx="12">
                    <c:v>0.53028267062947121</c:v>
                  </c:pt>
                  <c:pt idx="13">
                    <c:v>0.3239039971386215</c:v>
                  </c:pt>
                  <c:pt idx="14">
                    <c:v>3.2970755908474147E-2</c:v>
                  </c:pt>
                  <c:pt idx="15">
                    <c:v>1.3910281635595878E-2</c:v>
                  </c:pt>
                  <c:pt idx="16">
                    <c:v>0.47075305989755556</c:v>
                  </c:pt>
                  <c:pt idx="17">
                    <c:v>0.65536267233564927</c:v>
                  </c:pt>
                  <c:pt idx="18">
                    <c:v>0.34290605199165086</c:v>
                  </c:pt>
                  <c:pt idx="19">
                    <c:v>1.7186336213328888</c:v>
                  </c:pt>
                  <c:pt idx="20">
                    <c:v>0</c:v>
                  </c:pt>
                  <c:pt idx="21">
                    <c:v>0.54066604087184622</c:v>
                  </c:pt>
                  <c:pt idx="22">
                    <c:v>0.54579786564950417</c:v>
                  </c:pt>
                  <c:pt idx="23">
                    <c:v>0.63965169397349575</c:v>
                  </c:pt>
                  <c:pt idx="24">
                    <c:v>2.8094171331465218E-2</c:v>
                  </c:pt>
                </c:numCache>
              </c:numRef>
            </c:plus>
            <c:minus>
              <c:numLit>
                <c:formatCode>General</c:formatCode>
                <c:ptCount val="1"/>
                <c:pt idx="0">
                  <c:v>0</c:v>
                </c:pt>
              </c:numLit>
            </c:minus>
          </c:errBars>
          <c:cat>
            <c:strRef>
              <c:f>('SALM Pharmacie'!$B$48:$S$48,'SALM Pharmacie'!$M$40:$S$40)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Pharmacie'!$B$51:$S$51,'SALM Pharmacie'!$M$43:$S$43)</c:f>
              <c:numCache>
                <c:formatCode>_(* #,##0.00_);_(* \(#,##0.00\);_(* "-"??_);_(@_)</c:formatCode>
                <c:ptCount val="25"/>
                <c:pt idx="0">
                  <c:v>0.4196351716780688</c:v>
                </c:pt>
                <c:pt idx="1">
                  <c:v>0</c:v>
                </c:pt>
                <c:pt idx="2">
                  <c:v>1.5148346966698062E-2</c:v>
                </c:pt>
                <c:pt idx="3">
                  <c:v>3.813935126862418E-2</c:v>
                </c:pt>
                <c:pt idx="4">
                  <c:v>6.0104139743370227E-2</c:v>
                </c:pt>
                <c:pt idx="5">
                  <c:v>6.3465377914528442E-2</c:v>
                </c:pt>
                <c:pt idx="6">
                  <c:v>0.13721899553621564</c:v>
                </c:pt>
                <c:pt idx="7">
                  <c:v>0.17844453335084054</c:v>
                </c:pt>
                <c:pt idx="8">
                  <c:v>0.519742000748596</c:v>
                </c:pt>
                <c:pt idx="9">
                  <c:v>0.28753439603783104</c:v>
                </c:pt>
                <c:pt idx="10">
                  <c:v>0.25024400507298972</c:v>
                </c:pt>
                <c:pt idx="11">
                  <c:v>0.11470839483784762</c:v>
                </c:pt>
                <c:pt idx="12">
                  <c:v>0.40183742294711466</c:v>
                </c:pt>
                <c:pt idx="13">
                  <c:v>0.242428658501675</c:v>
                </c:pt>
                <c:pt idx="14">
                  <c:v>4.1993268670567699E-2</c:v>
                </c:pt>
                <c:pt idx="15">
                  <c:v>2.3183802725993186E-2</c:v>
                </c:pt>
                <c:pt idx="16">
                  <c:v>0.15592569651207433</c:v>
                </c:pt>
                <c:pt idx="17">
                  <c:v>0.26394844085462105</c:v>
                </c:pt>
                <c:pt idx="18">
                  <c:v>0.21273699283323561</c:v>
                </c:pt>
                <c:pt idx="19">
                  <c:v>0.17477284088719747</c:v>
                </c:pt>
                <c:pt idx="20">
                  <c:v>0</c:v>
                </c:pt>
                <c:pt idx="21">
                  <c:v>1.4655244189430234</c:v>
                </c:pt>
                <c:pt idx="22">
                  <c:v>0.40367266539805757</c:v>
                </c:pt>
                <c:pt idx="23">
                  <c:v>0.22234825702583449</c:v>
                </c:pt>
                <c:pt idx="24">
                  <c:v>2.5059271597955998E-2</c:v>
                </c:pt>
              </c:numCache>
            </c:numRef>
          </c:val>
        </c:ser>
        <c:dLbls>
          <c:showLegendKey val="0"/>
          <c:showVal val="0"/>
          <c:showCatName val="0"/>
          <c:showSerName val="0"/>
          <c:showPercent val="0"/>
          <c:showBubbleSize val="0"/>
        </c:dLbls>
        <c:gapWidth val="150"/>
        <c:overlap val="100"/>
        <c:axId val="104067456"/>
        <c:axId val="104069376"/>
      </c:barChart>
      <c:lineChart>
        <c:grouping val="standard"/>
        <c:varyColors val="0"/>
        <c:ser>
          <c:idx val="5"/>
          <c:order val="3"/>
          <c:tx>
            <c:strRef>
              <c:f>'SALM Pharmacie'!$A$54</c:f>
              <c:strCache>
                <c:ptCount val="1"/>
                <c:pt idx="0">
                  <c:v>Moyenne</c:v>
                </c:pt>
              </c:strCache>
            </c:strRef>
          </c:tx>
          <c:spPr>
            <a:ln>
              <a:noFill/>
            </a:ln>
          </c:spPr>
          <c:marker>
            <c:symbol val="plus"/>
            <c:size val="6"/>
            <c:spPr>
              <a:ln>
                <a:solidFill>
                  <a:schemeClr val="tx1"/>
                </a:solidFill>
              </a:ln>
            </c:spPr>
          </c:marker>
          <c:cat>
            <c:strRef>
              <c:f>('SALM Pharmacie'!$B$48:$S$48,'SALM Pharmacie'!$M$40:$S$40)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Pharmacie'!$B$54:$S$54,'SALM Pharmacie'!$M$46:$S$46)</c:f>
              <c:numCache>
                <c:formatCode>_(* #,##0.00_);_(* \(#,##0.00\);_(* "-"??_);_(@_)</c:formatCode>
                <c:ptCount val="25"/>
                <c:pt idx="0">
                  <c:v>0.55619664652612943</c:v>
                </c:pt>
                <c:pt idx="1">
                  <c:v>0</c:v>
                </c:pt>
                <c:pt idx="2">
                  <c:v>8.4866089836606914E-2</c:v>
                </c:pt>
                <c:pt idx="3">
                  <c:v>0.12638857526086805</c:v>
                </c:pt>
                <c:pt idx="4">
                  <c:v>0.18060784419266837</c:v>
                </c:pt>
                <c:pt idx="5">
                  <c:v>0.2410761782656366</c:v>
                </c:pt>
                <c:pt idx="6">
                  <c:v>0.31511829318882367</c:v>
                </c:pt>
                <c:pt idx="7">
                  <c:v>0.4270039530965416</c:v>
                </c:pt>
                <c:pt idx="8">
                  <c:v>0.88552593514415978</c:v>
                </c:pt>
                <c:pt idx="9">
                  <c:v>0.54047515978911698</c:v>
                </c:pt>
                <c:pt idx="10">
                  <c:v>1.071232459076733</c:v>
                </c:pt>
                <c:pt idx="11">
                  <c:v>0.56920559113035085</c:v>
                </c:pt>
                <c:pt idx="12">
                  <c:v>0.62848955815968677</c:v>
                </c:pt>
                <c:pt idx="13">
                  <c:v>0.54038675879249343</c:v>
                </c:pt>
                <c:pt idx="14">
                  <c:v>0.1556767249405106</c:v>
                </c:pt>
                <c:pt idx="15">
                  <c:v>0.23145459967570464</c:v>
                </c:pt>
                <c:pt idx="16">
                  <c:v>1.1181914348049755</c:v>
                </c:pt>
                <c:pt idx="17">
                  <c:v>0.65603820783462719</c:v>
                </c:pt>
                <c:pt idx="18">
                  <c:v>0.35889382817844556</c:v>
                </c:pt>
                <c:pt idx="19">
                  <c:v>1.29191427883354</c:v>
                </c:pt>
                <c:pt idx="20">
                  <c:v>0</c:v>
                </c:pt>
                <c:pt idx="21">
                  <c:v>1.5764908924145535</c:v>
                </c:pt>
                <c:pt idx="22">
                  <c:v>0.93855309054813785</c:v>
                </c:pt>
                <c:pt idx="23">
                  <c:v>0.75701674291007282</c:v>
                </c:pt>
                <c:pt idx="24">
                  <c:v>7.894608300704771E-2</c:v>
                </c:pt>
              </c:numCache>
            </c:numRef>
          </c:val>
          <c:smooth val="0"/>
        </c:ser>
        <c:dLbls>
          <c:showLegendKey val="0"/>
          <c:showVal val="0"/>
          <c:showCatName val="0"/>
          <c:showSerName val="0"/>
          <c:showPercent val="0"/>
          <c:showBubbleSize val="0"/>
        </c:dLbls>
        <c:marker val="1"/>
        <c:smooth val="0"/>
        <c:axId val="104067456"/>
        <c:axId val="104069376"/>
      </c:lineChart>
      <c:catAx>
        <c:axId val="10406745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4069376"/>
        <c:crosses val="autoZero"/>
        <c:auto val="1"/>
        <c:lblAlgn val="ctr"/>
        <c:lblOffset val="100"/>
        <c:noMultiLvlLbl val="0"/>
      </c:catAx>
      <c:valAx>
        <c:axId val="104069376"/>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4067456"/>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'SALM Pharmacie'!$C$59:$G$59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'SALM Pharmacie'!$C$60:$G$60</c:f>
              <c:numCache>
                <c:formatCode>#,##0.00\ "€"</c:formatCode>
                <c:ptCount val="5"/>
                <c:pt idx="0">
                  <c:v>4.3005278365856693E-2</c:v>
                </c:pt>
                <c:pt idx="1">
                  <c:v>5.6860574620853407E-2</c:v>
                </c:pt>
                <c:pt idx="2">
                  <c:v>4.2461300773075597E-2</c:v>
                </c:pt>
                <c:pt idx="3">
                  <c:v>2.9261481488716762E-3</c:v>
                </c:pt>
                <c:pt idx="4">
                  <c:v>2.2672714989963299E-3</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2043309634839334"/>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'SALM Stérilisation'!$A$44:$K$44</c:f>
                <c:numCache>
                  <c:formatCode>General</c:formatCode>
                  <c:ptCount val="11"/>
                  <c:pt idx="0">
                    <c:v>142.19089387373197</c:v>
                  </c:pt>
                  <c:pt idx="1">
                    <c:v>0</c:v>
                  </c:pt>
                  <c:pt idx="2">
                    <c:v>37.141791540937163</c:v>
                  </c:pt>
                  <c:pt idx="3">
                    <c:v>154.93076157003929</c:v>
                  </c:pt>
                  <c:pt idx="4">
                    <c:v>96.338212450390188</c:v>
                  </c:pt>
                  <c:pt idx="5">
                    <c:v>182.48741483041039</c:v>
                  </c:pt>
                  <c:pt idx="6">
                    <c:v>118.69591027936309</c:v>
                  </c:pt>
                  <c:pt idx="7">
                    <c:v>298.67820512820504</c:v>
                  </c:pt>
                  <c:pt idx="8">
                    <c:v>0</c:v>
                  </c:pt>
                  <c:pt idx="9">
                    <c:v>176.09290654487586</c:v>
                  </c:pt>
                  <c:pt idx="10">
                    <c:v>88.363153313870498</c:v>
                  </c:pt>
                </c:numCache>
              </c:numRef>
            </c:minus>
          </c:errBars>
          <c:cat>
            <c:strRef>
              <c:f>'SALM Stérilisation'!$A$40:$K$40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Stérilisation'!$A$41:$K$41</c:f>
              <c:numCache>
                <c:formatCode>_(* #,##0.00_);_(* \(#,##0.00\);_(* "-"??_);_(@_)</c:formatCode>
                <c:ptCount val="11"/>
                <c:pt idx="0">
                  <c:v>531.67774073111332</c:v>
                </c:pt>
                <c:pt idx="1">
                  <c:v>0</c:v>
                </c:pt>
                <c:pt idx="2">
                  <c:v>468.01798408319382</c:v>
                </c:pt>
                <c:pt idx="3">
                  <c:v>540.94776640752252</c:v>
                </c:pt>
                <c:pt idx="4">
                  <c:v>536.56957198742725</c:v>
                </c:pt>
                <c:pt idx="5">
                  <c:v>538.42934268883005</c:v>
                </c:pt>
                <c:pt idx="6">
                  <c:v>587.27369512367227</c:v>
                </c:pt>
                <c:pt idx="7">
                  <c:v>1370.9636752136751</c:v>
                </c:pt>
                <c:pt idx="8">
                  <c:v>0</c:v>
                </c:pt>
                <c:pt idx="9">
                  <c:v>463.09909508791134</c:v>
                </c:pt>
                <c:pt idx="10">
                  <c:v>929.45514532922016</c:v>
                </c:pt>
              </c:numCache>
            </c:numRef>
          </c:val>
        </c:ser>
        <c:ser>
          <c:idx val="1"/>
          <c:order val="1"/>
          <c:spPr>
            <a:solidFill>
              <a:srgbClr val="968FAB"/>
            </a:solidFill>
            <a:ln>
              <a:solidFill>
                <a:schemeClr val="tx1"/>
              </a:solidFill>
            </a:ln>
          </c:spPr>
          <c:invertIfNegative val="0"/>
          <c:cat>
            <c:strRef>
              <c:f>'SALM Stérilisation'!$A$40:$K$40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Stérilisation'!$A$42:$K$42</c:f>
              <c:numCache>
                <c:formatCode>_(* #,##0.00_);_(* \(#,##0.00\);_(* "-"??_);_(@_)</c:formatCode>
                <c:ptCount val="11"/>
                <c:pt idx="0">
                  <c:v>219.18017296299854</c:v>
                </c:pt>
                <c:pt idx="1">
                  <c:v>0</c:v>
                </c:pt>
                <c:pt idx="2">
                  <c:v>97.08558549767281</c:v>
                </c:pt>
                <c:pt idx="3">
                  <c:v>211.31705628687178</c:v>
                </c:pt>
                <c:pt idx="4">
                  <c:v>204.08458781961053</c:v>
                </c:pt>
                <c:pt idx="5">
                  <c:v>222.2671553872425</c:v>
                </c:pt>
                <c:pt idx="6">
                  <c:v>229.82364102890028</c:v>
                </c:pt>
                <c:pt idx="7">
                  <c:v>497.79700854700855</c:v>
                </c:pt>
                <c:pt idx="8">
                  <c:v>0</c:v>
                </c:pt>
                <c:pt idx="9">
                  <c:v>139.72154752764675</c:v>
                </c:pt>
                <c:pt idx="10">
                  <c:v>300.83786598078086</c:v>
                </c:pt>
              </c:numCache>
            </c:numRef>
          </c:val>
        </c:ser>
        <c:ser>
          <c:idx val="2"/>
          <c:order val="2"/>
          <c:spPr>
            <a:solidFill>
              <a:srgbClr val="968FAB"/>
            </a:solidFill>
            <a:ln>
              <a:solidFill>
                <a:schemeClr val="tx1"/>
              </a:solidFill>
            </a:ln>
          </c:spPr>
          <c:invertIfNegative val="0"/>
          <c:errBars>
            <c:errBarType val="plus"/>
            <c:errValType val="cust"/>
            <c:noEndCap val="0"/>
            <c:plus>
              <c:numRef>
                <c:f>'SALM Stérilisation'!$A$45:$K$45</c:f>
                <c:numCache>
                  <c:formatCode>General</c:formatCode>
                  <c:ptCount val="11"/>
                  <c:pt idx="0">
                    <c:v>500.97128193987828</c:v>
                  </c:pt>
                  <c:pt idx="1">
                    <c:v>0</c:v>
                  </c:pt>
                  <c:pt idx="2">
                    <c:v>231.62799284107723</c:v>
                  </c:pt>
                  <c:pt idx="3">
                    <c:v>437.97929625720349</c:v>
                  </c:pt>
                  <c:pt idx="4">
                    <c:v>201.44523484945569</c:v>
                  </c:pt>
                  <c:pt idx="5">
                    <c:v>370.13880120549743</c:v>
                  </c:pt>
                  <c:pt idx="6">
                    <c:v>1692.0367305882451</c:v>
                  </c:pt>
                  <c:pt idx="7">
                    <c:v>41.775523027135023</c:v>
                  </c:pt>
                  <c:pt idx="8">
                    <c:v>0</c:v>
                  </c:pt>
                  <c:pt idx="9">
                    <c:v>583.71115224467553</c:v>
                  </c:pt>
                  <c:pt idx="10">
                    <c:v>144.9030856802201</c:v>
                  </c:pt>
                </c:numCache>
              </c:numRef>
            </c:plus>
            <c:minus>
              <c:numLit>
                <c:formatCode>General</c:formatCode>
                <c:ptCount val="1"/>
                <c:pt idx="0">
                  <c:v>1</c:v>
                </c:pt>
              </c:numLit>
            </c:minus>
          </c:errBars>
          <c:cat>
            <c:strRef>
              <c:f>'SALM Stérilisation'!$A$40:$K$40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Stérilisation'!$A$43:$K$43</c:f>
              <c:numCache>
                <c:formatCode>_(* #,##0.00_);_(* \(#,##0.00\);_(* "-"??_);_(@_)</c:formatCode>
                <c:ptCount val="11"/>
                <c:pt idx="0">
                  <c:v>230.42994972164956</c:v>
                </c:pt>
                <c:pt idx="1">
                  <c:v>0</c:v>
                </c:pt>
                <c:pt idx="2">
                  <c:v>344.96784017110167</c:v>
                </c:pt>
                <c:pt idx="3">
                  <c:v>191.26918354011536</c:v>
                </c:pt>
                <c:pt idx="4">
                  <c:v>167.19509035835802</c:v>
                </c:pt>
                <c:pt idx="5">
                  <c:v>168.38941917568275</c:v>
                </c:pt>
                <c:pt idx="6">
                  <c:v>740.23509397346788</c:v>
                </c:pt>
                <c:pt idx="7">
                  <c:v>69.62587171189125</c:v>
                </c:pt>
                <c:pt idx="8">
                  <c:v>0</c:v>
                </c:pt>
                <c:pt idx="9">
                  <c:v>310.54721703829262</c:v>
                </c:pt>
                <c:pt idx="10">
                  <c:v>298.78674784728264</c:v>
                </c:pt>
              </c:numCache>
            </c:numRef>
          </c:val>
        </c:ser>
        <c:dLbls>
          <c:showLegendKey val="0"/>
          <c:showVal val="0"/>
          <c:showCatName val="0"/>
          <c:showSerName val="0"/>
          <c:showPercent val="0"/>
          <c:showBubbleSize val="0"/>
        </c:dLbls>
        <c:gapWidth val="150"/>
        <c:overlap val="100"/>
        <c:axId val="104393344"/>
        <c:axId val="104395520"/>
      </c:barChart>
      <c:lineChart>
        <c:grouping val="standard"/>
        <c:varyColors val="0"/>
        <c:ser>
          <c:idx val="5"/>
          <c:order val="3"/>
          <c:spPr>
            <a:ln w="28575">
              <a:noFill/>
            </a:ln>
          </c:spPr>
          <c:marker>
            <c:symbol val="plus"/>
            <c:size val="6"/>
            <c:spPr>
              <a:ln>
                <a:solidFill>
                  <a:schemeClr val="tx1"/>
                </a:solidFill>
              </a:ln>
            </c:spPr>
          </c:marker>
          <c:cat>
            <c:strRef>
              <c:f>'SALM Stérilisation'!$A$40:$K$40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Stérilisation'!$A$46:$K$46</c:f>
              <c:numCache>
                <c:formatCode>_(* #,##0.00_);_(* \(#,##0.00\);_(* "-"??_);_(@_)</c:formatCode>
                <c:ptCount val="11"/>
                <c:pt idx="0">
                  <c:v>880.53432016942838</c:v>
                </c:pt>
                <c:pt idx="1">
                  <c:v>0</c:v>
                </c:pt>
                <c:pt idx="2">
                  <c:v>756.94959890633663</c:v>
                </c:pt>
                <c:pt idx="3">
                  <c:v>867.85967904686288</c:v>
                </c:pt>
                <c:pt idx="4">
                  <c:v>789.73070730670759</c:v>
                </c:pt>
                <c:pt idx="5">
                  <c:v>806.52604588935026</c:v>
                </c:pt>
                <c:pt idx="6">
                  <c:v>1345.1067771987805</c:v>
                </c:pt>
                <c:pt idx="7">
                  <c:v>1583.313259203939</c:v>
                </c:pt>
                <c:pt idx="8">
                  <c:v>0</c:v>
                </c:pt>
                <c:pt idx="9">
                  <c:v>864.64420746635233</c:v>
                </c:pt>
                <c:pt idx="10">
                  <c:v>1207.3767671262233</c:v>
                </c:pt>
              </c:numCache>
            </c:numRef>
          </c:val>
          <c:smooth val="0"/>
        </c:ser>
        <c:dLbls>
          <c:showLegendKey val="0"/>
          <c:showVal val="0"/>
          <c:showCatName val="0"/>
          <c:showSerName val="0"/>
          <c:showPercent val="0"/>
          <c:showBubbleSize val="0"/>
        </c:dLbls>
        <c:marker val="1"/>
        <c:smooth val="0"/>
        <c:axId val="104393344"/>
        <c:axId val="104395520"/>
      </c:lineChart>
      <c:catAx>
        <c:axId val="10439334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4395520"/>
        <c:crosses val="autoZero"/>
        <c:auto val="1"/>
        <c:lblAlgn val="ctr"/>
        <c:lblOffset val="100"/>
        <c:noMultiLvlLbl val="0"/>
      </c:catAx>
      <c:valAx>
        <c:axId val="104395520"/>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_);_(* \(#,##0\);_(* &quot;-&quot;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4393344"/>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002086242420499"/>
          <c:y val="2.6209673296703522E-2"/>
        </c:manualLayout>
      </c:layout>
      <c:overlay val="0"/>
    </c:title>
    <c:autoTitleDeleted val="0"/>
    <c:plotArea>
      <c:layout/>
      <c:barChart>
        <c:barDir val="col"/>
        <c:grouping val="stacked"/>
        <c:varyColors val="0"/>
        <c:ser>
          <c:idx val="0"/>
          <c:order val="0"/>
          <c:tx>
            <c:strRef>
              <c:f>'SALM Stérilisation'!$A$49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('SALM Stérilisation'!$B$52:$S$52,'SALM Stérilisation'!$M$44:$S$44)</c:f>
                <c:numCache>
                  <c:formatCode>General</c:formatCode>
                  <c:ptCount val="25"/>
                  <c:pt idx="0">
                    <c:v>142.19089387373197</c:v>
                  </c:pt>
                  <c:pt idx="1">
                    <c:v>0</c:v>
                  </c:pt>
                  <c:pt idx="2">
                    <c:v>37.141791540937163</c:v>
                  </c:pt>
                  <c:pt idx="3">
                    <c:v>122.35775706963636</c:v>
                  </c:pt>
                  <c:pt idx="4">
                    <c:v>209.14095940723439</c:v>
                  </c:pt>
                  <c:pt idx="5">
                    <c:v>170.80322888909905</c:v>
                  </c:pt>
                  <c:pt idx="6">
                    <c:v>250.70408642437502</c:v>
                  </c:pt>
                  <c:pt idx="7">
                    <c:v>121.19483220405652</c:v>
                  </c:pt>
                  <c:pt idx="8">
                    <c:v>277.17536151248396</c:v>
                  </c:pt>
                  <c:pt idx="9">
                    <c:v>228.06937194096008</c:v>
                  </c:pt>
                  <c:pt idx="10">
                    <c:v>298.67820512820504</c:v>
                  </c:pt>
                  <c:pt idx="11">
                    <c:v>0</c:v>
                  </c:pt>
                  <c:pt idx="12">
                    <c:v>0</c:v>
                  </c:pt>
                  <c:pt idx="13">
                    <c:v>0</c:v>
                  </c:pt>
                  <c:pt idx="14">
                    <c:v>165.6199088806145</c:v>
                  </c:pt>
                  <c:pt idx="15">
                    <c:v>0</c:v>
                  </c:pt>
                  <c:pt idx="16">
                    <c:v>31.149901129943373</c:v>
                  </c:pt>
                  <c:pt idx="17">
                    <c:v>37.948643478260806</c:v>
                  </c:pt>
                  <c:pt idx="18">
                    <c:v>81.561255125717764</c:v>
                  </c:pt>
                  <c:pt idx="19">
                    <c:v>0</c:v>
                  </c:pt>
                  <c:pt idx="20">
                    <c:v>0</c:v>
                  </c:pt>
                  <c:pt idx="21">
                    <c:v>0</c:v>
                  </c:pt>
                  <c:pt idx="22">
                    <c:v>0</c:v>
                  </c:pt>
                  <c:pt idx="23">
                    <c:v>0</c:v>
                  </c:pt>
                  <c:pt idx="24">
                    <c:v>88.363153313870498</c:v>
                  </c:pt>
                </c:numCache>
              </c:numRef>
            </c:minus>
          </c:errBars>
          <c:cat>
            <c:strRef>
              <c:f>('SALM Stérilisation'!$B$48:$S$48,'SALM Stérilisation'!$M$40:$S$40)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Stérilisation'!$B$49:$S$49,'SALM Stérilisation'!$M$41:$S$41)</c:f>
              <c:numCache>
                <c:formatCode>_(* #,##0.00_);_(* \(#,##0.00\);_(* "-"??_);_(@_)</c:formatCode>
                <c:ptCount val="25"/>
                <c:pt idx="0">
                  <c:v>531.67774073111332</c:v>
                </c:pt>
                <c:pt idx="1">
                  <c:v>0</c:v>
                </c:pt>
                <c:pt idx="2">
                  <c:v>468.01798408319382</c:v>
                </c:pt>
                <c:pt idx="3">
                  <c:v>578.34628252809489</c:v>
                </c:pt>
                <c:pt idx="4">
                  <c:v>493.23471321063408</c:v>
                </c:pt>
                <c:pt idx="5">
                  <c:v>542.03741609013332</c:v>
                </c:pt>
                <c:pt idx="6">
                  <c:v>509.3260580678936</c:v>
                </c:pt>
                <c:pt idx="7">
                  <c:v>579.18852498446734</c:v>
                </c:pt>
                <c:pt idx="8">
                  <c:v>1180.4424749487903</c:v>
                </c:pt>
                <c:pt idx="9">
                  <c:v>719.60951420125946</c:v>
                </c:pt>
                <c:pt idx="10">
                  <c:v>1370.9636752136751</c:v>
                </c:pt>
                <c:pt idx="11">
                  <c:v>0</c:v>
                </c:pt>
                <c:pt idx="12">
                  <c:v>0</c:v>
                </c:pt>
                <c:pt idx="13">
                  <c:v>0</c:v>
                </c:pt>
                <c:pt idx="14">
                  <c:v>425.03735206915957</c:v>
                </c:pt>
                <c:pt idx="15">
                  <c:v>0</c:v>
                </c:pt>
                <c:pt idx="16">
                  <c:v>2348.6109463276835</c:v>
                </c:pt>
                <c:pt idx="17">
                  <c:v>813.24773913043475</c:v>
                </c:pt>
                <c:pt idx="18">
                  <c:v>483.93767123287677</c:v>
                </c:pt>
                <c:pt idx="19">
                  <c:v>0</c:v>
                </c:pt>
                <c:pt idx="20">
                  <c:v>0</c:v>
                </c:pt>
                <c:pt idx="21">
                  <c:v>0</c:v>
                </c:pt>
                <c:pt idx="22">
                  <c:v>459.89648033126298</c:v>
                </c:pt>
                <c:pt idx="23">
                  <c:v>0</c:v>
                </c:pt>
                <c:pt idx="24">
                  <c:v>929.45514532922016</c:v>
                </c:pt>
              </c:numCache>
            </c:numRef>
          </c:val>
        </c:ser>
        <c:ser>
          <c:idx val="1"/>
          <c:order val="1"/>
          <c:tx>
            <c:strRef>
              <c:f>'SALM Stérilisation'!$A$50</c:f>
              <c:strCache>
                <c:ptCount val="1"/>
                <c:pt idx="0">
                  <c:v>2eme morceau</c:v>
                </c:pt>
              </c:strCache>
            </c:strRef>
          </c:tx>
          <c:spPr>
            <a:solidFill>
              <a:srgbClr val="968FAB"/>
            </a:solidFill>
            <a:ln>
              <a:solidFill>
                <a:schemeClr val="tx1"/>
              </a:solidFill>
            </a:ln>
          </c:spPr>
          <c:invertIfNegative val="0"/>
          <c:cat>
            <c:strRef>
              <c:f>('SALM Stérilisation'!$B$48:$S$48,'SALM Stérilisation'!$M$40:$S$40)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Stérilisation'!$B$50:$S$50,'SALM Stérilisation'!$M$42:$S$42)</c:f>
              <c:numCache>
                <c:formatCode>_(* #,##0.00_);_(* \(#,##0.00\);_(* "-"??_);_(@_)</c:formatCode>
                <c:ptCount val="25"/>
                <c:pt idx="0">
                  <c:v>219.18017296299854</c:v>
                </c:pt>
                <c:pt idx="1">
                  <c:v>0</c:v>
                </c:pt>
                <c:pt idx="2">
                  <c:v>97.08558549767281</c:v>
                </c:pt>
                <c:pt idx="3">
                  <c:v>170.86840935457383</c:v>
                </c:pt>
                <c:pt idx="4">
                  <c:v>232.06132728125368</c:v>
                </c:pt>
                <c:pt idx="5">
                  <c:v>209.58888390986669</c:v>
                </c:pt>
                <c:pt idx="6">
                  <c:v>294.16523225468694</c:v>
                </c:pt>
                <c:pt idx="7">
                  <c:v>139.24724883352246</c:v>
                </c:pt>
                <c:pt idx="8">
                  <c:v>461.95893585414024</c:v>
                </c:pt>
                <c:pt idx="9">
                  <c:v>292.96968201623451</c:v>
                </c:pt>
                <c:pt idx="10">
                  <c:v>497.79700854700855</c:v>
                </c:pt>
                <c:pt idx="11">
                  <c:v>0</c:v>
                </c:pt>
                <c:pt idx="12">
                  <c:v>0</c:v>
                </c:pt>
                <c:pt idx="13">
                  <c:v>0</c:v>
                </c:pt>
                <c:pt idx="14">
                  <c:v>135.65195969142582</c:v>
                </c:pt>
                <c:pt idx="15">
                  <c:v>0</c:v>
                </c:pt>
                <c:pt idx="16">
                  <c:v>51.916501883239107</c:v>
                </c:pt>
                <c:pt idx="17">
                  <c:v>63.247739130434752</c:v>
                </c:pt>
                <c:pt idx="18">
                  <c:v>224.15323785803236</c:v>
                </c:pt>
                <c:pt idx="19">
                  <c:v>0</c:v>
                </c:pt>
                <c:pt idx="20">
                  <c:v>0</c:v>
                </c:pt>
                <c:pt idx="21">
                  <c:v>0</c:v>
                </c:pt>
                <c:pt idx="22">
                  <c:v>0</c:v>
                </c:pt>
                <c:pt idx="23">
                  <c:v>0</c:v>
                </c:pt>
                <c:pt idx="24">
                  <c:v>300.83786598078086</c:v>
                </c:pt>
              </c:numCache>
            </c:numRef>
          </c:val>
        </c:ser>
        <c:ser>
          <c:idx val="2"/>
          <c:order val="2"/>
          <c:tx>
            <c:strRef>
              <c:f>'SALM Stérilisation'!$A$51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('SALM Stérilisation'!$B$53:$S$53,'SALM Stérilisation'!$M$45:$S$45)</c:f>
                <c:numCache>
                  <c:formatCode>General</c:formatCode>
                  <c:ptCount val="25"/>
                  <c:pt idx="0">
                    <c:v>500.97128193987828</c:v>
                  </c:pt>
                  <c:pt idx="1">
                    <c:v>0</c:v>
                  </c:pt>
                  <c:pt idx="2">
                    <c:v>231.62799284107723</c:v>
                  </c:pt>
                  <c:pt idx="3">
                    <c:v>165.65112149098752</c:v>
                  </c:pt>
                  <c:pt idx="4">
                    <c:v>194.02389729593483</c:v>
                  </c:pt>
                  <c:pt idx="5">
                    <c:v>321.97814192977535</c:v>
                  </c:pt>
                  <c:pt idx="6">
                    <c:v>384.41857186724133</c:v>
                  </c:pt>
                  <c:pt idx="7">
                    <c:v>619.9224488517109</c:v>
                  </c:pt>
                  <c:pt idx="8">
                    <c:v>277.17536151248396</c:v>
                  </c:pt>
                  <c:pt idx="9">
                    <c:v>1834.5724022031886</c:v>
                  </c:pt>
                  <c:pt idx="10">
                    <c:v>41.775523027135023</c:v>
                  </c:pt>
                  <c:pt idx="11">
                    <c:v>0</c:v>
                  </c:pt>
                  <c:pt idx="12">
                    <c:v>0</c:v>
                  </c:pt>
                  <c:pt idx="13">
                    <c:v>0</c:v>
                  </c:pt>
                  <c:pt idx="14">
                    <c:v>475.93303742549051</c:v>
                  </c:pt>
                  <c:pt idx="15">
                    <c:v>0</c:v>
                  </c:pt>
                  <c:pt idx="16">
                    <c:v>31.149901129943373</c:v>
                  </c:pt>
                  <c:pt idx="17">
                    <c:v>1075.7521565217394</c:v>
                  </c:pt>
                  <c:pt idx="18">
                    <c:v>378.42922544283431</c:v>
                  </c:pt>
                  <c:pt idx="19">
                    <c:v>0</c:v>
                  </c:pt>
                  <c:pt idx="20">
                    <c:v>0</c:v>
                  </c:pt>
                  <c:pt idx="21">
                    <c:v>0</c:v>
                  </c:pt>
                  <c:pt idx="22">
                    <c:v>0</c:v>
                  </c:pt>
                  <c:pt idx="23">
                    <c:v>0</c:v>
                  </c:pt>
                  <c:pt idx="24">
                    <c:v>144.9030856802201</c:v>
                  </c:pt>
                </c:numCache>
              </c:numRef>
            </c:plus>
            <c:minus>
              <c:numLit>
                <c:formatCode>General</c:formatCode>
                <c:ptCount val="1"/>
                <c:pt idx="0">
                  <c:v>0</c:v>
                </c:pt>
              </c:numLit>
            </c:minus>
          </c:errBars>
          <c:cat>
            <c:strRef>
              <c:f>('SALM Stérilisation'!$B$48:$S$48,'SALM Stérilisation'!$M$40:$S$40)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Stérilisation'!$B$51:$S$51,'SALM Stérilisation'!$M$43:$S$43)</c:f>
              <c:numCache>
                <c:formatCode>_(* #,##0.00_);_(* \(#,##0.00\);_(* "-"??_);_(@_)</c:formatCode>
                <c:ptCount val="25"/>
                <c:pt idx="0">
                  <c:v>230.42994972164956</c:v>
                </c:pt>
                <c:pt idx="1">
                  <c:v>0</c:v>
                </c:pt>
                <c:pt idx="2">
                  <c:v>344.96784017110167</c:v>
                </c:pt>
                <c:pt idx="3">
                  <c:v>212.38043031063489</c:v>
                </c:pt>
                <c:pt idx="4">
                  <c:v>111.78095402954216</c:v>
                </c:pt>
                <c:pt idx="5">
                  <c:v>157.36322787223719</c:v>
                </c:pt>
                <c:pt idx="6">
                  <c:v>126.58587868444044</c:v>
                </c:pt>
                <c:pt idx="7">
                  <c:v>164.76537962116379</c:v>
                </c:pt>
                <c:pt idx="8">
                  <c:v>461.95893585413978</c:v>
                </c:pt>
                <c:pt idx="9">
                  <c:v>1243.7527863832388</c:v>
                </c:pt>
                <c:pt idx="10">
                  <c:v>69.62587171189125</c:v>
                </c:pt>
                <c:pt idx="11">
                  <c:v>0</c:v>
                </c:pt>
                <c:pt idx="12">
                  <c:v>0</c:v>
                </c:pt>
                <c:pt idx="13">
                  <c:v>0</c:v>
                </c:pt>
                <c:pt idx="14">
                  <c:v>220.10971892225268</c:v>
                </c:pt>
                <c:pt idx="15">
                  <c:v>0</c:v>
                </c:pt>
                <c:pt idx="16">
                  <c:v>51.916501883239562</c:v>
                </c:pt>
                <c:pt idx="17">
                  <c:v>1792.9202608695657</c:v>
                </c:pt>
                <c:pt idx="18">
                  <c:v>128.93322134387336</c:v>
                </c:pt>
                <c:pt idx="19">
                  <c:v>0</c:v>
                </c:pt>
                <c:pt idx="20">
                  <c:v>0</c:v>
                </c:pt>
                <c:pt idx="21">
                  <c:v>0</c:v>
                </c:pt>
                <c:pt idx="22">
                  <c:v>0</c:v>
                </c:pt>
                <c:pt idx="23">
                  <c:v>0</c:v>
                </c:pt>
                <c:pt idx="24">
                  <c:v>298.78674784728264</c:v>
                </c:pt>
              </c:numCache>
            </c:numRef>
          </c:val>
        </c:ser>
        <c:dLbls>
          <c:showLegendKey val="0"/>
          <c:showVal val="0"/>
          <c:showCatName val="0"/>
          <c:showSerName val="0"/>
          <c:showPercent val="0"/>
          <c:showBubbleSize val="0"/>
        </c:dLbls>
        <c:gapWidth val="150"/>
        <c:overlap val="100"/>
        <c:axId val="104443904"/>
        <c:axId val="104445824"/>
      </c:barChart>
      <c:lineChart>
        <c:grouping val="standard"/>
        <c:varyColors val="0"/>
        <c:ser>
          <c:idx val="5"/>
          <c:order val="3"/>
          <c:tx>
            <c:strRef>
              <c:f>'SALM Stérilisation'!$A$54</c:f>
              <c:strCache>
                <c:ptCount val="1"/>
                <c:pt idx="0">
                  <c:v>Moyenne</c:v>
                </c:pt>
              </c:strCache>
            </c:strRef>
          </c:tx>
          <c:spPr>
            <a:ln>
              <a:noFill/>
            </a:ln>
          </c:spPr>
          <c:marker>
            <c:symbol val="plus"/>
            <c:size val="6"/>
            <c:spPr>
              <a:ln>
                <a:solidFill>
                  <a:schemeClr val="tx1"/>
                </a:solidFill>
              </a:ln>
            </c:spPr>
          </c:marker>
          <c:cat>
            <c:strRef>
              <c:f>('SALM Stérilisation'!$B$48:$S$48,'SALM Stérilisation'!$M$40:$S$40)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Stérilisation'!$B$54:$S$54,'SALM Stérilisation'!$M$46:$S$46)</c:f>
              <c:numCache>
                <c:formatCode>_(* #,##0.00_);_(* \(#,##0.00\);_(* "-"??_);_(@_)</c:formatCode>
                <c:ptCount val="25"/>
                <c:pt idx="0">
                  <c:v>880.53432016942838</c:v>
                </c:pt>
                <c:pt idx="1">
                  <c:v>0</c:v>
                </c:pt>
                <c:pt idx="2">
                  <c:v>756.94959890633663</c:v>
                </c:pt>
                <c:pt idx="3">
                  <c:v>812.9681060159171</c:v>
                </c:pt>
                <c:pt idx="4">
                  <c:v>733.0895479530094</c:v>
                </c:pt>
                <c:pt idx="5">
                  <c:v>797.73686346659827</c:v>
                </c:pt>
                <c:pt idx="6">
                  <c:v>835.02430404796849</c:v>
                </c:pt>
                <c:pt idx="7">
                  <c:v>964.04555432235406</c:v>
                </c:pt>
                <c:pt idx="8">
                  <c:v>1642.4014108029303</c:v>
                </c:pt>
                <c:pt idx="9">
                  <c:v>1736.6388237342417</c:v>
                </c:pt>
                <c:pt idx="10">
                  <c:v>1583.313259203939</c:v>
                </c:pt>
                <c:pt idx="11">
                  <c:v>0</c:v>
                </c:pt>
                <c:pt idx="12">
                  <c:v>0</c:v>
                </c:pt>
                <c:pt idx="13">
                  <c:v>0</c:v>
                </c:pt>
                <c:pt idx="14">
                  <c:v>705.1251529105316</c:v>
                </c:pt>
                <c:pt idx="15">
                  <c:v>0</c:v>
                </c:pt>
                <c:pt idx="16">
                  <c:v>2400.5274482109226</c:v>
                </c:pt>
                <c:pt idx="17">
                  <c:v>2029.6104927536235</c:v>
                </c:pt>
                <c:pt idx="18">
                  <c:v>747.16555586306504</c:v>
                </c:pt>
                <c:pt idx="19">
                  <c:v>0</c:v>
                </c:pt>
                <c:pt idx="20">
                  <c:v>0</c:v>
                </c:pt>
                <c:pt idx="21">
                  <c:v>0</c:v>
                </c:pt>
                <c:pt idx="22">
                  <c:v>459.89648033126298</c:v>
                </c:pt>
                <c:pt idx="23">
                  <c:v>0</c:v>
                </c:pt>
                <c:pt idx="24">
                  <c:v>1207.3767671262233</c:v>
                </c:pt>
              </c:numCache>
            </c:numRef>
          </c:val>
          <c:smooth val="0"/>
        </c:ser>
        <c:dLbls>
          <c:showLegendKey val="0"/>
          <c:showVal val="0"/>
          <c:showCatName val="0"/>
          <c:showSerName val="0"/>
          <c:showPercent val="0"/>
          <c:showBubbleSize val="0"/>
        </c:dLbls>
        <c:marker val="1"/>
        <c:smooth val="0"/>
        <c:axId val="104443904"/>
        <c:axId val="104445824"/>
      </c:lineChart>
      <c:catAx>
        <c:axId val="10444390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4445824"/>
        <c:crosses val="autoZero"/>
        <c:auto val="1"/>
        <c:lblAlgn val="ctr"/>
        <c:lblOffset val="100"/>
        <c:noMultiLvlLbl val="0"/>
      </c:catAx>
      <c:valAx>
        <c:axId val="104445824"/>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_);_(* \(#,##0\);_(* &quot;-&quot;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4443904"/>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'SALM Stérilisation'!$C$59:$G$59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'SALM Stérilisation'!$C$60:$G$60</c:f>
              <c:numCache>
                <c:formatCode>#,##0.00\ "€"</c:formatCode>
                <c:ptCount val="5"/>
                <c:pt idx="0">
                  <c:v>40.674556813309934</c:v>
                </c:pt>
                <c:pt idx="1">
                  <c:v>426.97884380649134</c:v>
                </c:pt>
                <c:pt idx="2">
                  <c:v>150.60483513940906</c:v>
                </c:pt>
                <c:pt idx="3">
                  <c:v>25.018359679298356</c:v>
                </c:pt>
                <c:pt idx="4">
                  <c:v>33.9009848701076</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855607369467166"/>
          <c:y val="3.0651280245283682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Labo danalyse méd-bio'!$A$44:$K$44</c:f>
                <c:numCache>
                  <c:formatCode>General</c:formatCode>
                  <c:ptCount val="11"/>
                  <c:pt idx="0">
                    <c:v>3.8737190448348668E-2</c:v>
                  </c:pt>
                  <c:pt idx="1">
                    <c:v>0</c:v>
                  </c:pt>
                  <c:pt idx="2">
                    <c:v>1.9445384177620068E-2</c:v>
                  </c:pt>
                  <c:pt idx="3">
                    <c:v>2.8993341165822362E-2</c:v>
                  </c:pt>
                  <c:pt idx="4">
                    <c:v>2.1937477420990309E-2</c:v>
                  </c:pt>
                  <c:pt idx="5">
                    <c:v>2.3979573087972661E-2</c:v>
                  </c:pt>
                  <c:pt idx="6">
                    <c:v>3.9477264860730082E-2</c:v>
                  </c:pt>
                  <c:pt idx="7">
                    <c:v>6.0096775024788551E-2</c:v>
                  </c:pt>
                  <c:pt idx="8">
                    <c:v>6.7544391036505724E-2</c:v>
                  </c:pt>
                  <c:pt idx="9">
                    <c:v>4.8303815896824837E-2</c:v>
                  </c:pt>
                  <c:pt idx="10">
                    <c:v>4.1398097084114377E-2</c:v>
                  </c:pt>
                </c:numCache>
              </c:numRef>
            </c:minus>
          </c:errBars>
          <c:cat>
            <c:strRef>
              <c:f>'SAMT Labo danalyse méd-bio'!$A$40:$K$40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danalyse méd-bio'!$A$41:$K$41</c:f>
              <c:numCache>
                <c:formatCode>_(* #,##0.00_);_(* \(#,##0.00\);_(* "-"??_);_(@_)</c:formatCode>
                <c:ptCount val="11"/>
                <c:pt idx="0">
                  <c:v>0.23908209444020084</c:v>
                </c:pt>
                <c:pt idx="1">
                  <c:v>0</c:v>
                </c:pt>
                <c:pt idx="2">
                  <c:v>0.17908263507896019</c:v>
                </c:pt>
                <c:pt idx="3">
                  <c:v>0.22541618692707047</c:v>
                </c:pt>
                <c:pt idx="4">
                  <c:v>0.20050004248615577</c:v>
                </c:pt>
                <c:pt idx="5">
                  <c:v>0.2385894603102901</c:v>
                </c:pt>
                <c:pt idx="6">
                  <c:v>0.28347882143493014</c:v>
                </c:pt>
                <c:pt idx="7">
                  <c:v>0.33392655247250613</c:v>
                </c:pt>
                <c:pt idx="8">
                  <c:v>0.28400171189793355</c:v>
                </c:pt>
                <c:pt idx="9">
                  <c:v>0.27346868881276609</c:v>
                </c:pt>
                <c:pt idx="10">
                  <c:v>0.2309130959777386</c:v>
                </c:pt>
              </c:numCache>
            </c:numRef>
          </c:val>
        </c:ser>
        <c:ser>
          <c:idx val="1"/>
          <c:order val="1"/>
          <c:spPr>
            <a:solidFill>
              <a:srgbClr val="968FAB"/>
            </a:solidFill>
            <a:ln>
              <a:solidFill>
                <a:schemeClr val="tx1"/>
              </a:solidFill>
            </a:ln>
          </c:spPr>
          <c:invertIfNegative val="0"/>
          <c:cat>
            <c:strRef>
              <c:f>'SAMT Labo danalyse méd-bio'!$A$40:$K$40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danalyse méd-bio'!$A$42:$K$42</c:f>
              <c:numCache>
                <c:formatCode>_(* #,##0.00_);_(* \(#,##0.00\);_(* "-"??_);_(@_)</c:formatCode>
                <c:ptCount val="11"/>
                <c:pt idx="0">
                  <c:v>6.8853115866527814E-2</c:v>
                </c:pt>
                <c:pt idx="1">
                  <c:v>0</c:v>
                </c:pt>
                <c:pt idx="2">
                  <c:v>1.6379019929771865E-2</c:v>
                </c:pt>
                <c:pt idx="3">
                  <c:v>5.2255668742727551E-2</c:v>
                </c:pt>
                <c:pt idx="4">
                  <c:v>2.4113439359841227E-2</c:v>
                </c:pt>
                <c:pt idx="5">
                  <c:v>4.5989225935675837E-2</c:v>
                </c:pt>
                <c:pt idx="6">
                  <c:v>6.0539874955411022E-2</c:v>
                </c:pt>
                <c:pt idx="7">
                  <c:v>5.2456153436337916E-2</c:v>
                </c:pt>
                <c:pt idx="8">
                  <c:v>0.10786339511022136</c:v>
                </c:pt>
                <c:pt idx="9">
                  <c:v>5.8746388452678822E-2</c:v>
                </c:pt>
                <c:pt idx="10">
                  <c:v>3.966977841908445E-2</c:v>
                </c:pt>
              </c:numCache>
            </c:numRef>
          </c:val>
        </c:ser>
        <c:ser>
          <c:idx val="2"/>
          <c:order val="2"/>
          <c:spPr>
            <a:solidFill>
              <a:srgbClr val="968FAB"/>
            </a:solidFill>
            <a:ln>
              <a:solidFill>
                <a:schemeClr val="tx1"/>
              </a:solidFill>
            </a:ln>
          </c:spPr>
          <c:invertIfNegative val="0"/>
          <c:errBars>
            <c:errBarType val="plus"/>
            <c:errValType val="cust"/>
            <c:noEndCap val="0"/>
            <c:plus>
              <c:numRef>
                <c:f>'SAMT Labo danalyse méd-bio'!$A$45:$K$45</c:f>
                <c:numCache>
                  <c:formatCode>General</c:formatCode>
                  <c:ptCount val="11"/>
                  <c:pt idx="0">
                    <c:v>0.13340422631743315</c:v>
                  </c:pt>
                  <c:pt idx="1">
                    <c:v>0</c:v>
                  </c:pt>
                  <c:pt idx="2">
                    <c:v>2.6959722642331096E-2</c:v>
                  </c:pt>
                  <c:pt idx="3">
                    <c:v>9.3413529510857352E-2</c:v>
                  </c:pt>
                  <c:pt idx="4">
                    <c:v>3.6154104175475155E-2</c:v>
                  </c:pt>
                  <c:pt idx="5">
                    <c:v>6.0467463849498471E-2</c:v>
                  </c:pt>
                  <c:pt idx="6">
                    <c:v>0.15197965102587752</c:v>
                  </c:pt>
                  <c:pt idx="7">
                    <c:v>0.16781553166492591</c:v>
                  </c:pt>
                  <c:pt idx="8">
                    <c:v>0.23403187927954328</c:v>
                  </c:pt>
                  <c:pt idx="9">
                    <c:v>0.12462055188657228</c:v>
                  </c:pt>
                  <c:pt idx="10">
                    <c:v>5.8906142925783334E-2</c:v>
                  </c:pt>
                </c:numCache>
              </c:numRef>
            </c:plus>
            <c:minus>
              <c:numLit>
                <c:formatCode>General</c:formatCode>
                <c:ptCount val="1"/>
                <c:pt idx="0">
                  <c:v>1</c:v>
                </c:pt>
              </c:numLit>
            </c:minus>
          </c:errBars>
          <c:cat>
            <c:strRef>
              <c:f>'SAMT Labo danalyse méd-bio'!$A$40:$K$40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danalyse méd-bio'!$A$43:$K$43</c:f>
              <c:numCache>
                <c:formatCode>_(* #,##0.00_);_(* \(#,##0.00\);_(* "-"??_);_(@_)</c:formatCode>
                <c:ptCount val="11"/>
                <c:pt idx="0">
                  <c:v>8.5670499315809001E-2</c:v>
                </c:pt>
                <c:pt idx="1">
                  <c:v>0</c:v>
                </c:pt>
                <c:pt idx="2">
                  <c:v>3.7630883505802487E-2</c:v>
                </c:pt>
                <c:pt idx="3">
                  <c:v>6.9426010201515675E-2</c:v>
                </c:pt>
                <c:pt idx="4">
                  <c:v>3.7952148410293596E-2</c:v>
                </c:pt>
                <c:pt idx="5">
                  <c:v>5.9788836720935212E-2</c:v>
                </c:pt>
                <c:pt idx="6">
                  <c:v>6.256221456415928E-2</c:v>
                </c:pt>
                <c:pt idx="7">
                  <c:v>8.9691280226108283E-2</c:v>
                </c:pt>
                <c:pt idx="8">
                  <c:v>0.12264301164714919</c:v>
                </c:pt>
                <c:pt idx="9">
                  <c:v>9.0934410340519245E-2</c:v>
                </c:pt>
                <c:pt idx="10">
                  <c:v>8.805018897977368E-2</c:v>
                </c:pt>
              </c:numCache>
            </c:numRef>
          </c:val>
        </c:ser>
        <c:dLbls>
          <c:showLegendKey val="0"/>
          <c:showVal val="0"/>
          <c:showCatName val="0"/>
          <c:showSerName val="0"/>
          <c:showPercent val="0"/>
          <c:showBubbleSize val="0"/>
        </c:dLbls>
        <c:gapWidth val="150"/>
        <c:overlap val="100"/>
        <c:axId val="117387648"/>
        <c:axId val="117389952"/>
      </c:barChart>
      <c:lineChart>
        <c:grouping val="standard"/>
        <c:varyColors val="0"/>
        <c:ser>
          <c:idx val="5"/>
          <c:order val="3"/>
          <c:spPr>
            <a:ln w="28575">
              <a:noFill/>
            </a:ln>
          </c:spPr>
          <c:marker>
            <c:symbol val="plus"/>
            <c:size val="6"/>
            <c:spPr>
              <a:ln>
                <a:solidFill>
                  <a:schemeClr val="tx1"/>
                </a:solidFill>
              </a:ln>
            </c:spPr>
          </c:marker>
          <c:cat>
            <c:strRef>
              <c:f>'SAMT Labo danalyse méd-bio'!$A$40:$K$40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danalyse méd-bio'!$A$46:$K$46</c:f>
              <c:numCache>
                <c:formatCode>_(* #,##0.00_);_(* \(#,##0.00\);_(* "-"??_);_(@_)</c:formatCode>
                <c:ptCount val="11"/>
                <c:pt idx="0">
                  <c:v>0.35623759660613197</c:v>
                </c:pt>
                <c:pt idx="1">
                  <c:v>0</c:v>
                </c:pt>
                <c:pt idx="2">
                  <c:v>0.21374658593177071</c:v>
                </c:pt>
                <c:pt idx="3">
                  <c:v>0.31219453162915567</c:v>
                </c:pt>
                <c:pt idx="4">
                  <c:v>0.23748994685090544</c:v>
                </c:pt>
                <c:pt idx="5">
                  <c:v>0.31289877404058597</c:v>
                </c:pt>
                <c:pt idx="6">
                  <c:v>0.38788055932581234</c:v>
                </c:pt>
                <c:pt idx="7">
                  <c:v>0.43811985044589397</c:v>
                </c:pt>
                <c:pt idx="8">
                  <c:v>0.46313662887073137</c:v>
                </c:pt>
                <c:pt idx="9">
                  <c:v>0.39132597433766764</c:v>
                </c:pt>
                <c:pt idx="10">
                  <c:v>0.29478986340805086</c:v>
                </c:pt>
              </c:numCache>
            </c:numRef>
          </c:val>
          <c:smooth val="0"/>
        </c:ser>
        <c:dLbls>
          <c:showLegendKey val="0"/>
          <c:showVal val="0"/>
          <c:showCatName val="0"/>
          <c:showSerName val="0"/>
          <c:showPercent val="0"/>
          <c:showBubbleSize val="0"/>
        </c:dLbls>
        <c:marker val="1"/>
        <c:smooth val="0"/>
        <c:axId val="117387648"/>
        <c:axId val="117389952"/>
      </c:lineChart>
      <c:catAx>
        <c:axId val="117387648"/>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17389952"/>
        <c:crosses val="autoZero"/>
        <c:auto val="1"/>
        <c:lblAlgn val="ctr"/>
        <c:lblOffset val="100"/>
        <c:noMultiLvlLbl val="0"/>
      </c:catAx>
      <c:valAx>
        <c:axId val="117389952"/>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17387648"/>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2302209311214738"/>
          <c:y val="3.0651309994705923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'SALM Génie bioméd'!$A$44:$K$44</c:f>
                <c:numCache>
                  <c:formatCode>General</c:formatCode>
                  <c:ptCount val="11"/>
                  <c:pt idx="0">
                    <c:v>4.1274091685209588E-3</c:v>
                  </c:pt>
                  <c:pt idx="1">
                    <c:v>0</c:v>
                  </c:pt>
                  <c:pt idx="2">
                    <c:v>1.3356534516584043E-3</c:v>
                  </c:pt>
                  <c:pt idx="3">
                    <c:v>4.2307720036014783E-3</c:v>
                  </c:pt>
                  <c:pt idx="4">
                    <c:v>3.7277540639633483E-3</c:v>
                  </c:pt>
                  <c:pt idx="5">
                    <c:v>4.5991792602234375E-3</c:v>
                  </c:pt>
                  <c:pt idx="6">
                    <c:v>4.3222248671283695E-3</c:v>
                  </c:pt>
                  <c:pt idx="7">
                    <c:v>4.9649656727503207E-3</c:v>
                  </c:pt>
                  <c:pt idx="8">
                    <c:v>9.7609001354797276E-3</c:v>
                  </c:pt>
                  <c:pt idx="9">
                    <c:v>3.5940022677161936E-3</c:v>
                  </c:pt>
                  <c:pt idx="10">
                    <c:v>3.7268294021515205E-3</c:v>
                  </c:pt>
                </c:numCache>
              </c:numRef>
            </c:minus>
          </c:errBars>
          <c:cat>
            <c:strRef>
              <c:f>'SALM Génie bioméd'!$A$40:$K$40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Génie bioméd'!$A$41:$K$41</c:f>
              <c:numCache>
                <c:formatCode>_(* #,##0.00_);_(* \(#,##0.00\);_(* "-"??_);_(@_)</c:formatCode>
                <c:ptCount val="11"/>
                <c:pt idx="0">
                  <c:v>1.0790206535048887E-2</c:v>
                </c:pt>
                <c:pt idx="1">
                  <c:v>0</c:v>
                </c:pt>
                <c:pt idx="2">
                  <c:v>1.234376856296375E-2</c:v>
                </c:pt>
                <c:pt idx="3">
                  <c:v>1.0870706760867148E-2</c:v>
                </c:pt>
                <c:pt idx="4">
                  <c:v>1.2278519073131853E-2</c:v>
                </c:pt>
                <c:pt idx="5">
                  <c:v>1.0390785184523518E-2</c:v>
                </c:pt>
                <c:pt idx="6">
                  <c:v>5.8174387072318073E-3</c:v>
                </c:pt>
                <c:pt idx="7">
                  <c:v>9.6381299020250558E-3</c:v>
                </c:pt>
                <c:pt idx="8">
                  <c:v>4.8905632117911643E-2</c:v>
                </c:pt>
                <c:pt idx="9">
                  <c:v>1.0544313147672811E-2</c:v>
                </c:pt>
                <c:pt idx="10">
                  <c:v>8.5924268594137643E-3</c:v>
                </c:pt>
              </c:numCache>
            </c:numRef>
          </c:val>
        </c:ser>
        <c:ser>
          <c:idx val="1"/>
          <c:order val="1"/>
          <c:spPr>
            <a:solidFill>
              <a:srgbClr val="968FAB"/>
            </a:solidFill>
            <a:ln>
              <a:solidFill>
                <a:schemeClr val="tx1"/>
              </a:solidFill>
            </a:ln>
          </c:spPr>
          <c:invertIfNegative val="0"/>
          <c:cat>
            <c:strRef>
              <c:f>'SALM Génie bioméd'!$A$40:$K$40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Génie bioméd'!$A$42:$K$42</c:f>
              <c:numCache>
                <c:formatCode>_(* #,##0.00_);_(* \(#,##0.00\);_(* "-"??_);_(@_)</c:formatCode>
                <c:ptCount val="11"/>
                <c:pt idx="0">
                  <c:v>6.5552071138122864E-3</c:v>
                </c:pt>
                <c:pt idx="1">
                  <c:v>0</c:v>
                </c:pt>
                <c:pt idx="2">
                  <c:v>3.4645211456224394E-3</c:v>
                </c:pt>
                <c:pt idx="3">
                  <c:v>6.416395784236778E-3</c:v>
                </c:pt>
                <c:pt idx="4">
                  <c:v>5.0594162500470809E-3</c:v>
                </c:pt>
                <c:pt idx="5">
                  <c:v>6.9883847179726261E-3</c:v>
                </c:pt>
                <c:pt idx="6">
                  <c:v>1.1090183410320179E-2</c:v>
                </c:pt>
                <c:pt idx="7">
                  <c:v>2.3309212280903983E-2</c:v>
                </c:pt>
                <c:pt idx="8">
                  <c:v>3.495547485821264E-2</c:v>
                </c:pt>
                <c:pt idx="9">
                  <c:v>1.0026537956487332E-2</c:v>
                </c:pt>
                <c:pt idx="10">
                  <c:v>1.1148662906405194E-3</c:v>
                </c:pt>
              </c:numCache>
            </c:numRef>
          </c:val>
        </c:ser>
        <c:ser>
          <c:idx val="2"/>
          <c:order val="2"/>
          <c:spPr>
            <a:solidFill>
              <a:srgbClr val="968FAB"/>
            </a:solidFill>
            <a:ln>
              <a:solidFill>
                <a:schemeClr val="tx1"/>
              </a:solidFill>
            </a:ln>
          </c:spPr>
          <c:invertIfNegative val="0"/>
          <c:errBars>
            <c:errBarType val="plus"/>
            <c:errValType val="cust"/>
            <c:noEndCap val="0"/>
            <c:plus>
              <c:numRef>
                <c:f>'SALM Génie bioméd'!$A$45:$K$45</c:f>
                <c:numCache>
                  <c:formatCode>General</c:formatCode>
                  <c:ptCount val="11"/>
                  <c:pt idx="0">
                    <c:v>3.2577500947694168E-2</c:v>
                  </c:pt>
                  <c:pt idx="1">
                    <c:v>0</c:v>
                  </c:pt>
                  <c:pt idx="2">
                    <c:v>5.8768595019334346E-2</c:v>
                  </c:pt>
                  <c:pt idx="3">
                    <c:v>2.2445913365088586E-2</c:v>
                  </c:pt>
                  <c:pt idx="4">
                    <c:v>1.144555849222411E-2</c:v>
                  </c:pt>
                  <c:pt idx="5">
                    <c:v>1.8875888230768058E-2</c:v>
                  </c:pt>
                  <c:pt idx="6">
                    <c:v>4.5215085599849228E-2</c:v>
                  </c:pt>
                  <c:pt idx="7">
                    <c:v>0.10542109960375029</c:v>
                  </c:pt>
                  <c:pt idx="8">
                    <c:v>9.4547736234592866E-2</c:v>
                  </c:pt>
                  <c:pt idx="9">
                    <c:v>5.1014780054517372E-2</c:v>
                  </c:pt>
                  <c:pt idx="10">
                    <c:v>3.6008811089578117E-3</c:v>
                  </c:pt>
                </c:numCache>
              </c:numRef>
            </c:plus>
            <c:minus>
              <c:numLit>
                <c:formatCode>General</c:formatCode>
                <c:ptCount val="1"/>
                <c:pt idx="0">
                  <c:v>1</c:v>
                </c:pt>
              </c:numLit>
            </c:minus>
          </c:errBars>
          <c:cat>
            <c:strRef>
              <c:f>'SALM Génie bioméd'!$A$40:$K$40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Génie bioméd'!$A$43:$K$43</c:f>
              <c:numCache>
                <c:formatCode>_(* #,##0.00_);_(* \(#,##0.00\);_(* "-"??_);_(@_)</c:formatCode>
                <c:ptCount val="11"/>
                <c:pt idx="0">
                  <c:v>9.1289562444966769E-3</c:v>
                </c:pt>
                <c:pt idx="1">
                  <c:v>0</c:v>
                </c:pt>
                <c:pt idx="2">
                  <c:v>7.9305031796595218E-3</c:v>
                </c:pt>
                <c:pt idx="3">
                  <c:v>6.6506623086512416E-3</c:v>
                </c:pt>
                <c:pt idx="4">
                  <c:v>5.2923427953120439E-3</c:v>
                </c:pt>
                <c:pt idx="5">
                  <c:v>7.980088299579944E-3</c:v>
                </c:pt>
                <c:pt idx="6">
                  <c:v>1.597630538727441E-2</c:v>
                </c:pt>
                <c:pt idx="7">
                  <c:v>7.9118175575903935E-2</c:v>
                </c:pt>
                <c:pt idx="8">
                  <c:v>6.154043720002933E-2</c:v>
                </c:pt>
                <c:pt idx="9">
                  <c:v>2.0433598398434696E-2</c:v>
                </c:pt>
                <c:pt idx="10">
                  <c:v>2.0021172488097448E-3</c:v>
                </c:pt>
              </c:numCache>
            </c:numRef>
          </c:val>
        </c:ser>
        <c:dLbls>
          <c:showLegendKey val="0"/>
          <c:showVal val="0"/>
          <c:showCatName val="0"/>
          <c:showSerName val="0"/>
          <c:showPercent val="0"/>
          <c:showBubbleSize val="0"/>
        </c:dLbls>
        <c:gapWidth val="150"/>
        <c:overlap val="100"/>
        <c:axId val="109451520"/>
        <c:axId val="109457792"/>
      </c:barChart>
      <c:lineChart>
        <c:grouping val="standard"/>
        <c:varyColors val="0"/>
        <c:ser>
          <c:idx val="5"/>
          <c:order val="3"/>
          <c:spPr>
            <a:ln w="28575">
              <a:noFill/>
            </a:ln>
          </c:spPr>
          <c:marker>
            <c:symbol val="plus"/>
            <c:size val="6"/>
            <c:spPr>
              <a:ln>
                <a:solidFill>
                  <a:schemeClr val="tx1"/>
                </a:solidFill>
              </a:ln>
            </c:spPr>
          </c:marker>
          <c:cat>
            <c:strRef>
              <c:f>'SALM Génie bioméd'!$A$40:$K$40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'SALM Génie bioméd'!$A$46:$K$46</c:f>
              <c:numCache>
                <c:formatCode>_(* #,##0.00_);_(* \(#,##0.00\);_(* "-"??_);_(@_)</c:formatCode>
                <c:ptCount val="11"/>
                <c:pt idx="0">
                  <c:v>3.0247947835965058E-2</c:v>
                </c:pt>
                <c:pt idx="1">
                  <c:v>0</c:v>
                </c:pt>
                <c:pt idx="2">
                  <c:v>3.4212564006896845E-2</c:v>
                </c:pt>
                <c:pt idx="3">
                  <c:v>2.5613153925370644E-2</c:v>
                </c:pt>
                <c:pt idx="4">
                  <c:v>2.2698630776389363E-2</c:v>
                </c:pt>
                <c:pt idx="5">
                  <c:v>2.5402579713249166E-2</c:v>
                </c:pt>
                <c:pt idx="6">
                  <c:v>3.6757631965338149E-2</c:v>
                </c:pt>
                <c:pt idx="7">
                  <c:v>8.8756305477928996E-2</c:v>
                </c:pt>
                <c:pt idx="8">
                  <c:v>0.12098503978976755</c:v>
                </c:pt>
                <c:pt idx="9">
                  <c:v>4.1073411056053291E-2</c:v>
                </c:pt>
                <c:pt idx="10">
                  <c:v>1.0160425301779063E-2</c:v>
                </c:pt>
              </c:numCache>
            </c:numRef>
          </c:val>
          <c:smooth val="0"/>
        </c:ser>
        <c:dLbls>
          <c:showLegendKey val="0"/>
          <c:showVal val="0"/>
          <c:showCatName val="0"/>
          <c:showSerName val="0"/>
          <c:showPercent val="0"/>
          <c:showBubbleSize val="0"/>
        </c:dLbls>
        <c:marker val="1"/>
        <c:smooth val="0"/>
        <c:axId val="109451520"/>
        <c:axId val="109457792"/>
      </c:lineChart>
      <c:catAx>
        <c:axId val="10945152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09457792"/>
        <c:crosses val="autoZero"/>
        <c:auto val="1"/>
        <c:lblAlgn val="ctr"/>
        <c:lblOffset val="100"/>
        <c:noMultiLvlLbl val="0"/>
      </c:catAx>
      <c:valAx>
        <c:axId val="109457792"/>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0_);_(* \(#,##0.00\);_(* &quot;-&quot;??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09451520"/>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41174896565537705"/>
          <c:y val="2.6209673296703522E-2"/>
        </c:manualLayout>
      </c:layout>
      <c:overlay val="0"/>
    </c:title>
    <c:autoTitleDeleted val="0"/>
    <c:plotArea>
      <c:layout/>
      <c:barChart>
        <c:barDir val="col"/>
        <c:grouping val="stacked"/>
        <c:varyColors val="0"/>
        <c:ser>
          <c:idx val="0"/>
          <c:order val="0"/>
          <c:tx>
            <c:strRef>
              <c:f>'SALM Génie bioméd'!$A$49</c:f>
              <c:strCache>
                <c:ptCount val="1"/>
                <c:pt idx="0">
                  <c:v>Bas</c:v>
                </c:pt>
              </c:strCache>
            </c:strRef>
          </c:tx>
          <c:spPr>
            <a:noFill/>
          </c:spPr>
          <c:invertIfNegative val="0"/>
          <c:errBars>
            <c:errBarType val="minus"/>
            <c:errValType val="cust"/>
            <c:noEndCap val="0"/>
            <c:plus>
              <c:numLit>
                <c:formatCode>General</c:formatCode>
                <c:ptCount val="1"/>
                <c:pt idx="0">
                  <c:v>0</c:v>
                </c:pt>
              </c:numLit>
            </c:plus>
            <c:minus>
              <c:numRef>
                <c:f>('SALM Génie bioméd'!$B$52:$S$52,'SALM Génie bioméd'!$M$44:$S$44)</c:f>
                <c:numCache>
                  <c:formatCode>General</c:formatCode>
                  <c:ptCount val="25"/>
                  <c:pt idx="0">
                    <c:v>4.1274091685209588E-3</c:v>
                  </c:pt>
                  <c:pt idx="1">
                    <c:v>0</c:v>
                  </c:pt>
                  <c:pt idx="2">
                    <c:v>1.3356534516584043E-3</c:v>
                  </c:pt>
                  <c:pt idx="3">
                    <c:v>3.1068961724516082E-3</c:v>
                  </c:pt>
                  <c:pt idx="4">
                    <c:v>4.9859668034229008E-3</c:v>
                  </c:pt>
                  <c:pt idx="5">
                    <c:v>5.8613042169534035E-3</c:v>
                  </c:pt>
                  <c:pt idx="6">
                    <c:v>2.9190976251562287E-3</c:v>
                  </c:pt>
                  <c:pt idx="7">
                    <c:v>1.798239750519611E-3</c:v>
                  </c:pt>
                  <c:pt idx="8">
                    <c:v>8.8282690487633576E-3</c:v>
                  </c:pt>
                  <c:pt idx="9">
                    <c:v>7.5667689822339597E-3</c:v>
                  </c:pt>
                  <c:pt idx="10">
                    <c:v>4.9649656727503207E-3</c:v>
                  </c:pt>
                  <c:pt idx="11">
                    <c:v>0</c:v>
                  </c:pt>
                  <c:pt idx="12">
                    <c:v>1.8789761652903886E-2</c:v>
                  </c:pt>
                  <c:pt idx="13">
                    <c:v>8.0400633433115321E-3</c:v>
                  </c:pt>
                  <c:pt idx="14">
                    <c:v>2.0811518693570688E-3</c:v>
                  </c:pt>
                  <c:pt idx="15">
                    <c:v>0</c:v>
                  </c:pt>
                  <c:pt idx="16">
                    <c:v>0</c:v>
                  </c:pt>
                  <c:pt idx="17">
                    <c:v>6.9534748132740378E-3</c:v>
                  </c:pt>
                  <c:pt idx="18">
                    <c:v>5.5756662339035302E-3</c:v>
                  </c:pt>
                  <c:pt idx="19">
                    <c:v>0</c:v>
                  </c:pt>
                  <c:pt idx="20">
                    <c:v>0</c:v>
                  </c:pt>
                  <c:pt idx="21">
                    <c:v>0</c:v>
                  </c:pt>
                  <c:pt idx="22">
                    <c:v>8.101255680144321E-3</c:v>
                  </c:pt>
                  <c:pt idx="23">
                    <c:v>0</c:v>
                  </c:pt>
                  <c:pt idx="24">
                    <c:v>3.7268294021515205E-3</c:v>
                  </c:pt>
                </c:numCache>
              </c:numRef>
            </c:minus>
          </c:errBars>
          <c:cat>
            <c:strRef>
              <c:f>('SALM Génie bioméd'!$B$48:$S$48,'SALM Génie bioméd'!$M$40:$S$40)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Génie bioméd'!$B$49:$S$49,'SALM Génie bioméd'!$M$41:$S$41)</c:f>
              <c:numCache>
                <c:formatCode>_(* #,##0.00_);_(* \(#,##0.00\);_(* "-"??_);_(@_)</c:formatCode>
                <c:ptCount val="25"/>
                <c:pt idx="0">
                  <c:v>1.0790206535048887E-2</c:v>
                </c:pt>
                <c:pt idx="1">
                  <c:v>0</c:v>
                </c:pt>
                <c:pt idx="2">
                  <c:v>1.234376856296375E-2</c:v>
                </c:pt>
                <c:pt idx="3">
                  <c:v>1.1704188184352421E-2</c:v>
                </c:pt>
                <c:pt idx="4">
                  <c:v>1.3450144001644258E-2</c:v>
                </c:pt>
                <c:pt idx="5">
                  <c:v>1.0870018523913267E-2</c:v>
                </c:pt>
                <c:pt idx="6">
                  <c:v>9.650214787219601E-3</c:v>
                </c:pt>
                <c:pt idx="7">
                  <c:v>4.4599661253719707E-3</c:v>
                </c:pt>
                <c:pt idx="8">
                  <c:v>1.633209974215314E-2</c:v>
                </c:pt>
                <c:pt idx="9">
                  <c:v>9.0527242018872446E-3</c:v>
                </c:pt>
                <c:pt idx="10">
                  <c:v>9.6381299020250558E-3</c:v>
                </c:pt>
                <c:pt idx="11">
                  <c:v>0</c:v>
                </c:pt>
                <c:pt idx="12">
                  <c:v>6.7400154054551603E-2</c:v>
                </c:pt>
                <c:pt idx="13">
                  <c:v>5.5605684904004589E-2</c:v>
                </c:pt>
                <c:pt idx="14">
                  <c:v>1.0070631491461939E-2</c:v>
                </c:pt>
                <c:pt idx="15">
                  <c:v>0</c:v>
                </c:pt>
                <c:pt idx="16">
                  <c:v>0</c:v>
                </c:pt>
                <c:pt idx="17">
                  <c:v>1.0703103554431466E-2</c:v>
                </c:pt>
                <c:pt idx="18">
                  <c:v>9.507018206051647E-3</c:v>
                </c:pt>
                <c:pt idx="19">
                  <c:v>1.5499509443713332E-2</c:v>
                </c:pt>
                <c:pt idx="20">
                  <c:v>0</c:v>
                </c:pt>
                <c:pt idx="21">
                  <c:v>0</c:v>
                </c:pt>
                <c:pt idx="22">
                  <c:v>2.3693407119831089E-2</c:v>
                </c:pt>
                <c:pt idx="23">
                  <c:v>3.4367339803384113E-2</c:v>
                </c:pt>
                <c:pt idx="24">
                  <c:v>8.5924268594137643E-3</c:v>
                </c:pt>
              </c:numCache>
            </c:numRef>
          </c:val>
        </c:ser>
        <c:ser>
          <c:idx val="1"/>
          <c:order val="1"/>
          <c:tx>
            <c:strRef>
              <c:f>'SALM Génie bioméd'!$A$50</c:f>
              <c:strCache>
                <c:ptCount val="1"/>
                <c:pt idx="0">
                  <c:v>2eme morceau</c:v>
                </c:pt>
              </c:strCache>
            </c:strRef>
          </c:tx>
          <c:spPr>
            <a:solidFill>
              <a:srgbClr val="968FAB"/>
            </a:solidFill>
            <a:ln>
              <a:solidFill>
                <a:schemeClr val="tx1"/>
              </a:solidFill>
            </a:ln>
          </c:spPr>
          <c:invertIfNegative val="0"/>
          <c:cat>
            <c:strRef>
              <c:f>('SALM Génie bioméd'!$B$48:$S$48,'SALM Génie bioméd'!$M$40:$S$40)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Génie bioméd'!$B$50:$S$50,'SALM Génie bioméd'!$M$42:$S$42)</c:f>
              <c:numCache>
                <c:formatCode>_(* #,##0.00_);_(* \(#,##0.00\);_(* "-"??_);_(@_)</c:formatCode>
                <c:ptCount val="25"/>
                <c:pt idx="0">
                  <c:v>6.5552071138122864E-3</c:v>
                </c:pt>
                <c:pt idx="1">
                  <c:v>0</c:v>
                </c:pt>
                <c:pt idx="2">
                  <c:v>3.4645211456224394E-3</c:v>
                </c:pt>
                <c:pt idx="3">
                  <c:v>4.9847546985900774E-3</c:v>
                </c:pt>
                <c:pt idx="4">
                  <c:v>4.0171830118006201E-3</c:v>
                </c:pt>
                <c:pt idx="5">
                  <c:v>8.2060944638164702E-3</c:v>
                </c:pt>
                <c:pt idx="6">
                  <c:v>4.846508791714459E-3</c:v>
                </c:pt>
                <c:pt idx="7">
                  <c:v>8.2415642315598562E-3</c:v>
                </c:pt>
                <c:pt idx="8">
                  <c:v>5.0871495028873691E-2</c:v>
                </c:pt>
                <c:pt idx="9">
                  <c:v>8.424067664872522E-3</c:v>
                </c:pt>
                <c:pt idx="10">
                  <c:v>2.3309212280903983E-2</c:v>
                </c:pt>
                <c:pt idx="11">
                  <c:v>0</c:v>
                </c:pt>
                <c:pt idx="12">
                  <c:v>3.1316269421506476E-2</c:v>
                </c:pt>
                <c:pt idx="13">
                  <c:v>1.3400105572185884E-2</c:v>
                </c:pt>
                <c:pt idx="14">
                  <c:v>1.0927431265333054E-2</c:v>
                </c:pt>
                <c:pt idx="15">
                  <c:v>0</c:v>
                </c:pt>
                <c:pt idx="16">
                  <c:v>0</c:v>
                </c:pt>
                <c:pt idx="17">
                  <c:v>9.2970218964074838E-3</c:v>
                </c:pt>
                <c:pt idx="18">
                  <c:v>5.3243479801253941E-3</c:v>
                </c:pt>
                <c:pt idx="19">
                  <c:v>0</c:v>
                </c:pt>
                <c:pt idx="20">
                  <c:v>0</c:v>
                </c:pt>
                <c:pt idx="21">
                  <c:v>0</c:v>
                </c:pt>
                <c:pt idx="22">
                  <c:v>5.0912788528978986E-2</c:v>
                </c:pt>
                <c:pt idx="23">
                  <c:v>0</c:v>
                </c:pt>
                <c:pt idx="24">
                  <c:v>1.1148662906405194E-3</c:v>
                </c:pt>
              </c:numCache>
            </c:numRef>
          </c:val>
        </c:ser>
        <c:ser>
          <c:idx val="2"/>
          <c:order val="2"/>
          <c:tx>
            <c:strRef>
              <c:f>'SALM Génie bioméd'!$A$51</c:f>
              <c:strCache>
                <c:ptCount val="1"/>
                <c:pt idx="0">
                  <c:v>3eme morceau</c:v>
                </c:pt>
              </c:strCache>
            </c:strRef>
          </c:tx>
          <c:spPr>
            <a:solidFill>
              <a:srgbClr val="968FAB"/>
            </a:solidFill>
            <a:ln>
              <a:solidFill>
                <a:schemeClr val="tx1"/>
              </a:solidFill>
            </a:ln>
          </c:spPr>
          <c:invertIfNegative val="0"/>
          <c:errBars>
            <c:errBarType val="plus"/>
            <c:errValType val="cust"/>
            <c:noEndCap val="0"/>
            <c:plus>
              <c:numRef>
                <c:f>('SALM Génie bioméd'!$B$53:$S$53,'SALM Génie bioméd'!$M$45:$S$45)</c:f>
                <c:numCache>
                  <c:formatCode>General</c:formatCode>
                  <c:ptCount val="25"/>
                  <c:pt idx="0">
                    <c:v>3.2577500947694168E-2</c:v>
                  </c:pt>
                  <c:pt idx="1">
                    <c:v>0</c:v>
                  </c:pt>
                  <c:pt idx="2">
                    <c:v>5.8768595019334346E-2</c:v>
                  </c:pt>
                  <c:pt idx="3">
                    <c:v>1.5730697517445554E-2</c:v>
                  </c:pt>
                  <c:pt idx="4">
                    <c:v>7.6161799030774989E-3</c:v>
                  </c:pt>
                  <c:pt idx="5">
                    <c:v>1.8529034654598119E-2</c:v>
                  </c:pt>
                  <c:pt idx="6">
                    <c:v>1.5313431856062303E-2</c:v>
                  </c:pt>
                  <c:pt idx="7">
                    <c:v>1.0700879390908778E-2</c:v>
                  </c:pt>
                  <c:pt idx="8">
                    <c:v>1.7722050375486589E-2</c:v>
                  </c:pt>
                  <c:pt idx="9">
                    <c:v>5.7047785685467221E-2</c:v>
                  </c:pt>
                  <c:pt idx="10">
                    <c:v>0.10542109960375029</c:v>
                  </c:pt>
                  <c:pt idx="11">
                    <c:v>0</c:v>
                  </c:pt>
                  <c:pt idx="12">
                    <c:v>6.606566588077481E-2</c:v>
                  </c:pt>
                  <c:pt idx="13">
                    <c:v>2.7587238179998502E-2</c:v>
                  </c:pt>
                  <c:pt idx="14">
                    <c:v>9.7962282692327443E-3</c:v>
                  </c:pt>
                  <c:pt idx="15">
                    <c:v>0</c:v>
                  </c:pt>
                  <c:pt idx="16">
                    <c:v>0</c:v>
                  </c:pt>
                  <c:pt idx="17">
                    <c:v>4.0810717677712834E-2</c:v>
                  </c:pt>
                  <c:pt idx="18">
                    <c:v>5.5049445786111713E-2</c:v>
                  </c:pt>
                  <c:pt idx="19">
                    <c:v>0</c:v>
                  </c:pt>
                  <c:pt idx="20">
                    <c:v>0</c:v>
                  </c:pt>
                  <c:pt idx="21">
                    <c:v>0</c:v>
                  </c:pt>
                  <c:pt idx="22">
                    <c:v>1.0835437169632048E-2</c:v>
                  </c:pt>
                  <c:pt idx="23">
                    <c:v>0</c:v>
                  </c:pt>
                  <c:pt idx="24">
                    <c:v>3.6008811089578117E-3</c:v>
                  </c:pt>
                </c:numCache>
              </c:numRef>
            </c:plus>
            <c:minus>
              <c:numLit>
                <c:formatCode>General</c:formatCode>
                <c:ptCount val="1"/>
                <c:pt idx="0">
                  <c:v>0</c:v>
                </c:pt>
              </c:numLit>
            </c:minus>
          </c:errBars>
          <c:cat>
            <c:strRef>
              <c:f>('SALM Génie bioméd'!$B$48:$S$48,'SALM Génie bioméd'!$M$40:$S$40)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Génie bioméd'!$B$51:$S$51,'SALM Génie bioméd'!$M$43:$S$43)</c:f>
              <c:numCache>
                <c:formatCode>_(* #,##0.00_);_(* \(#,##0.00\);_(* "-"??_);_(@_)</c:formatCode>
                <c:ptCount val="25"/>
                <c:pt idx="0">
                  <c:v>9.1289562444966769E-3</c:v>
                </c:pt>
                <c:pt idx="1">
                  <c:v>0</c:v>
                </c:pt>
                <c:pt idx="2">
                  <c:v>7.9305031796595218E-3</c:v>
                </c:pt>
                <c:pt idx="3">
                  <c:v>5.6289257501029623E-3</c:v>
                </c:pt>
                <c:pt idx="4">
                  <c:v>5.3307798103409167E-3</c:v>
                </c:pt>
                <c:pt idx="5">
                  <c:v>6.6299987905162894E-3</c:v>
                </c:pt>
                <c:pt idx="6">
                  <c:v>7.8860103108777044E-3</c:v>
                </c:pt>
                <c:pt idx="7">
                  <c:v>1.3669653591791234E-2</c:v>
                </c:pt>
                <c:pt idx="8">
                  <c:v>1.0895418333648793E-2</c:v>
                </c:pt>
                <c:pt idx="9">
                  <c:v>7.4689863772671519E-3</c:v>
                </c:pt>
                <c:pt idx="10">
                  <c:v>7.9118175575903935E-2</c:v>
                </c:pt>
                <c:pt idx="11">
                  <c:v>0</c:v>
                </c:pt>
                <c:pt idx="12">
                  <c:v>0.1101094431346247</c:v>
                </c:pt>
                <c:pt idx="13">
                  <c:v>4.5978730299997481E-2</c:v>
                </c:pt>
                <c:pt idx="14">
                  <c:v>1.5838096066337723E-2</c:v>
                </c:pt>
                <c:pt idx="15">
                  <c:v>0</c:v>
                </c:pt>
                <c:pt idx="16">
                  <c:v>0</c:v>
                </c:pt>
                <c:pt idx="17">
                  <c:v>6.5425706575579501E-3</c:v>
                </c:pt>
                <c:pt idx="18">
                  <c:v>2.6039403621103473E-2</c:v>
                </c:pt>
                <c:pt idx="19">
                  <c:v>0</c:v>
                </c:pt>
                <c:pt idx="20">
                  <c:v>0</c:v>
                </c:pt>
                <c:pt idx="21">
                  <c:v>0</c:v>
                </c:pt>
                <c:pt idx="22">
                  <c:v>2.518354921532022E-2</c:v>
                </c:pt>
                <c:pt idx="23">
                  <c:v>0</c:v>
                </c:pt>
                <c:pt idx="24">
                  <c:v>2.0021172488097448E-3</c:v>
                </c:pt>
              </c:numCache>
            </c:numRef>
          </c:val>
        </c:ser>
        <c:dLbls>
          <c:showLegendKey val="0"/>
          <c:showVal val="0"/>
          <c:showCatName val="0"/>
          <c:showSerName val="0"/>
          <c:showPercent val="0"/>
          <c:showBubbleSize val="0"/>
        </c:dLbls>
        <c:gapWidth val="150"/>
        <c:overlap val="100"/>
        <c:axId val="110964096"/>
        <c:axId val="110970368"/>
      </c:barChart>
      <c:lineChart>
        <c:grouping val="standard"/>
        <c:varyColors val="0"/>
        <c:ser>
          <c:idx val="5"/>
          <c:order val="3"/>
          <c:tx>
            <c:strRef>
              <c:f>'SALM Génie bioméd'!$A$54</c:f>
              <c:strCache>
                <c:ptCount val="1"/>
                <c:pt idx="0">
                  <c:v>Moyenne</c:v>
                </c:pt>
              </c:strCache>
            </c:strRef>
          </c:tx>
          <c:spPr>
            <a:ln>
              <a:noFill/>
            </a:ln>
          </c:spPr>
          <c:marker>
            <c:symbol val="plus"/>
            <c:size val="6"/>
            <c:spPr>
              <a:ln>
                <a:solidFill>
                  <a:schemeClr val="tx1"/>
                </a:solidFill>
              </a:ln>
            </c:spPr>
          </c:marker>
          <c:cat>
            <c:strRef>
              <c:f>('SALM Génie bioméd'!$B$48:$S$48,'SALM Génie bioméd'!$M$40:$S$40)</c:f>
              <c:strCache>
                <c:ptCount val="25"/>
                <c:pt idx="0">
                  <c:v>TOTAL</c:v>
                </c:pt>
                <c:pt idx="1">
                  <c:v>Données à comparer </c:v>
                </c:pt>
                <c:pt idx="2">
                  <c:v>CHU</c:v>
                </c:pt>
                <c:pt idx="3">
                  <c:v>CH&gt;70M - MCO</c:v>
                </c:pt>
                <c:pt idx="4">
                  <c:v>CH&gt;70M - mixte</c:v>
                </c:pt>
                <c:pt idx="5">
                  <c:v>20M&lt;CH&lt;70M - MCO</c:v>
                </c:pt>
                <c:pt idx="6">
                  <c:v>20M&lt;CH&lt;70M - autre</c:v>
                </c:pt>
                <c:pt idx="7">
                  <c:v>CH&lt;20M - MCO</c:v>
                </c:pt>
                <c:pt idx="8">
                  <c:v>CH&lt;20M - SSR</c:v>
                </c:pt>
                <c:pt idx="9">
                  <c:v>CH&lt;20M - autre</c:v>
                </c:pt>
                <c:pt idx="10">
                  <c:v>CH - ex CHS</c:v>
                </c:pt>
                <c:pt idx="11">
                  <c:v>CH - ex HL - MCO</c:v>
                </c:pt>
                <c:pt idx="12">
                  <c:v>CH - ex HL - SSR</c:v>
                </c:pt>
                <c:pt idx="13">
                  <c:v>CH - ex HL - mixte</c:v>
                </c:pt>
                <c:pt idx="14">
                  <c:v>EBNL&gt;10M - MCO</c:v>
                </c:pt>
                <c:pt idx="15">
                  <c:v>EBNL&gt;10M - HAD</c:v>
                </c:pt>
                <c:pt idx="16">
                  <c:v>EBNL&gt;10M - PSY</c:v>
                </c:pt>
                <c:pt idx="17">
                  <c:v>EBNL&gt;10M - SSR</c:v>
                </c:pt>
                <c:pt idx="18">
                  <c:v>EBNL&gt;10M - mixte</c:v>
                </c:pt>
                <c:pt idx="19">
                  <c:v>EBNL&lt;10M - MCO</c:v>
                </c:pt>
                <c:pt idx="20">
                  <c:v>EBNL&lt;10M - HAD</c:v>
                </c:pt>
                <c:pt idx="21">
                  <c:v>EBNL&lt;10M - PSY</c:v>
                </c:pt>
                <c:pt idx="22">
                  <c:v>EBNL&lt;10M - SSR</c:v>
                </c:pt>
                <c:pt idx="23">
                  <c:v>EBNL&lt;10M - mixte</c:v>
                </c:pt>
                <c:pt idx="24">
                  <c:v>CLCC</c:v>
                </c:pt>
              </c:strCache>
            </c:strRef>
          </c:cat>
          <c:val>
            <c:numRef>
              <c:f>('SALM Génie bioméd'!$B$54:$S$54,'SALM Génie bioméd'!$M$46:$S$46)</c:f>
              <c:numCache>
                <c:formatCode>_(* #,##0.00_);_(* \(#,##0.00\);_(* "-"??_);_(@_)</c:formatCode>
                <c:ptCount val="25"/>
                <c:pt idx="0">
                  <c:v>3.0247947835965058E-2</c:v>
                </c:pt>
                <c:pt idx="1">
                  <c:v>0</c:v>
                </c:pt>
                <c:pt idx="2">
                  <c:v>3.4212564006896845E-2</c:v>
                </c:pt>
                <c:pt idx="3">
                  <c:v>2.4083885276015259E-2</c:v>
                </c:pt>
                <c:pt idx="4">
                  <c:v>1.8877239053283437E-2</c:v>
                </c:pt>
                <c:pt idx="5">
                  <c:v>2.6295830109733308E-2</c:v>
                </c:pt>
                <c:pt idx="6">
                  <c:v>2.2365528365203061E-2</c:v>
                </c:pt>
                <c:pt idx="7">
                  <c:v>1.7799833250344475E-2</c:v>
                </c:pt>
                <c:pt idx="8">
                  <c:v>5.4177757868511291E-2</c:v>
                </c:pt>
                <c:pt idx="9">
                  <c:v>4.4853309055275806E-2</c:v>
                </c:pt>
                <c:pt idx="10">
                  <c:v>8.8756305477928996E-2</c:v>
                </c:pt>
                <c:pt idx="11">
                  <c:v>0</c:v>
                </c:pt>
                <c:pt idx="12">
                  <c:v>0.15124520595147023</c:v>
                </c:pt>
                <c:pt idx="13">
                  <c:v>9.0724873628064875E-2</c:v>
                </c:pt>
                <c:pt idx="14">
                  <c:v>4.1549448864376316E-2</c:v>
                </c:pt>
                <c:pt idx="15">
                  <c:v>0</c:v>
                </c:pt>
                <c:pt idx="16">
                  <c:v>0</c:v>
                </c:pt>
                <c:pt idx="17">
                  <c:v>2.9047134212358935E-2</c:v>
                </c:pt>
                <c:pt idx="18">
                  <c:v>4.2686181876456501E-2</c:v>
                </c:pt>
                <c:pt idx="19">
                  <c:v>1.5499509443713332E-2</c:v>
                </c:pt>
                <c:pt idx="20">
                  <c:v>0</c:v>
                </c:pt>
                <c:pt idx="21">
                  <c:v>0</c:v>
                </c:pt>
                <c:pt idx="22">
                  <c:v>6.3905625370298411E-2</c:v>
                </c:pt>
                <c:pt idx="23">
                  <c:v>3.4367339803384113E-2</c:v>
                </c:pt>
                <c:pt idx="24">
                  <c:v>1.0160425301779063E-2</c:v>
                </c:pt>
              </c:numCache>
            </c:numRef>
          </c:val>
          <c:smooth val="0"/>
        </c:ser>
        <c:dLbls>
          <c:showLegendKey val="0"/>
          <c:showVal val="0"/>
          <c:showCatName val="0"/>
          <c:showSerName val="0"/>
          <c:showPercent val="0"/>
          <c:showBubbleSize val="0"/>
        </c:dLbls>
        <c:marker val="1"/>
        <c:smooth val="0"/>
        <c:axId val="110964096"/>
        <c:axId val="110970368"/>
      </c:lineChart>
      <c:catAx>
        <c:axId val="110964096"/>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10970368"/>
        <c:crosses val="autoZero"/>
        <c:auto val="1"/>
        <c:lblAlgn val="ctr"/>
        <c:lblOffset val="100"/>
        <c:noMultiLvlLbl val="0"/>
      </c:catAx>
      <c:valAx>
        <c:axId val="110970368"/>
        <c:scaling>
          <c:orientation val="minMax"/>
        </c:scaling>
        <c:delete val="0"/>
        <c:axPos val="l"/>
        <c:majorGridlines>
          <c:spPr>
            <a:ln>
              <a:solidFill>
                <a:schemeClr val="bg1">
                  <a:lumMod val="65000"/>
                </a:schemeClr>
              </a:solidFill>
              <a:prstDash val="dash"/>
            </a:ln>
          </c:spPr>
        </c:majorGridlines>
        <c:title>
          <c:tx>
            <c:rich>
              <a:bodyPr rot="-5400000" vert="horz"/>
              <a:lstStyle/>
              <a:p>
                <a:pPr>
                  <a:defRPr i="1"/>
                </a:pPr>
                <a:r>
                  <a:rPr lang="fr-FR" b="0" i="1">
                    <a:latin typeface="Arial" panose="020B0604020202020204" pitchFamily="34" charset="0"/>
                    <a:cs typeface="Arial" panose="020B0604020202020204" pitchFamily="34" charset="0"/>
                  </a:rPr>
                  <a:t>en euros</a:t>
                </a:r>
              </a:p>
            </c:rich>
          </c:tx>
          <c:overlay val="0"/>
        </c:title>
        <c:numFmt formatCode="_(* #,##0.00_);_(* \(#,##0.00\);_(* &quot;-&quot;??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10964096"/>
        <c:crosses val="autoZero"/>
        <c:crossBetween val="between"/>
      </c:valAx>
    </c:plotArea>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fr-FR" sz="1200">
                <a:latin typeface="Arial" panose="020B0604020202020204" pitchFamily="34" charset="0"/>
                <a:cs typeface="Arial" panose="020B0604020202020204" pitchFamily="34" charset="0"/>
              </a:rPr>
              <a:t>Répartition</a:t>
            </a:r>
            <a:r>
              <a:rPr lang="fr-FR" sz="1200" baseline="0">
                <a:latin typeface="Arial" panose="020B0604020202020204" pitchFamily="34" charset="0"/>
                <a:cs typeface="Arial" panose="020B0604020202020204" pitchFamily="34" charset="0"/>
              </a:rPr>
              <a:t> des charges brutes</a:t>
            </a:r>
            <a:endParaRPr lang="fr-FR" sz="1200">
              <a:latin typeface="Arial" panose="020B0604020202020204" pitchFamily="34" charset="0"/>
              <a:cs typeface="Arial" panose="020B0604020202020204" pitchFamily="34" charset="0"/>
            </a:endParaRPr>
          </a:p>
        </c:rich>
      </c:tx>
      <c:layout>
        <c:manualLayout>
          <c:xMode val="edge"/>
          <c:yMode val="edge"/>
          <c:x val="0.48562610708923754"/>
          <c:y val="7.7155832167501728E-2"/>
        </c:manualLayout>
      </c:layout>
      <c:overlay val="0"/>
    </c:title>
    <c:autoTitleDeleted val="0"/>
    <c:plotArea>
      <c:layout>
        <c:manualLayout>
          <c:layoutTarget val="inner"/>
          <c:xMode val="edge"/>
          <c:yMode val="edge"/>
          <c:x val="5.7613078317039684E-2"/>
          <c:y val="8.1053112981316885E-2"/>
          <c:w val="0.27539301463143556"/>
          <c:h val="0.85102072845771026"/>
        </c:manualLayout>
      </c:layout>
      <c:pieChart>
        <c:varyColors val="1"/>
        <c:ser>
          <c:idx val="0"/>
          <c:order val="0"/>
          <c:dPt>
            <c:idx val="0"/>
            <c:bubble3D val="0"/>
            <c:spPr>
              <a:solidFill>
                <a:srgbClr val="968FAB"/>
              </a:solidFill>
            </c:spPr>
          </c:dPt>
          <c:dPt>
            <c:idx val="1"/>
            <c:bubble3D val="0"/>
            <c:spPr>
              <a:solidFill>
                <a:srgbClr val="57516B"/>
              </a:solidFill>
            </c:spPr>
          </c:dPt>
          <c:dPt>
            <c:idx val="2"/>
            <c:bubble3D val="0"/>
            <c:spPr>
              <a:solidFill>
                <a:srgbClr val="F79646"/>
              </a:solidFill>
            </c:spPr>
          </c:dPt>
          <c:dPt>
            <c:idx val="3"/>
            <c:bubble3D val="0"/>
            <c:spPr>
              <a:solidFill>
                <a:srgbClr val="FAC294"/>
              </a:solidFill>
            </c:spPr>
          </c:dPt>
          <c:dPt>
            <c:idx val="4"/>
            <c:bubble3D val="0"/>
            <c:spPr>
              <a:solidFill>
                <a:srgbClr val="FDEADB"/>
              </a:solidFill>
            </c:spPr>
          </c:dPt>
          <c:dLbls>
            <c:txPr>
              <a:bodyPr/>
              <a:lstStyle/>
              <a:p>
                <a:pPr>
                  <a:defRPr sz="1000">
                    <a:latin typeface="Arial" panose="020B0604020202020204" pitchFamily="34" charset="0"/>
                    <a:cs typeface="Arial" panose="020B0604020202020204" pitchFamily="34" charset="0"/>
                  </a:defRPr>
                </a:pPr>
                <a:endParaRPr lang="fr-FR"/>
              </a:p>
            </c:txPr>
            <c:showLegendKey val="0"/>
            <c:showVal val="0"/>
            <c:showCatName val="0"/>
            <c:showSerName val="0"/>
            <c:showPercent val="1"/>
            <c:showBubbleSize val="0"/>
            <c:showLeaderLines val="1"/>
          </c:dLbls>
          <c:cat>
            <c:strRef>
              <c:f>'SALM Génie bioméd'!$C$59:$G$59</c:f>
              <c:strCache>
                <c:ptCount val="5"/>
                <c:pt idx="0">
                  <c:v>Charges de Personnel Médical</c:v>
                </c:pt>
                <c:pt idx="1">
                  <c:v>Charges de Personnel Non Médical</c:v>
                </c:pt>
                <c:pt idx="2">
                  <c:v>Titre 2 : Charges à caractère médical</c:v>
                </c:pt>
                <c:pt idx="3">
                  <c:v>Titre 3 : Charges à caractère hôtelier et général</c:v>
                </c:pt>
                <c:pt idx="4">
                  <c:v>Titre 4 : Charges d'amortis-sement, de provisions et dépré-ciations, financières et excep-tionnelles</c:v>
                </c:pt>
              </c:strCache>
            </c:strRef>
          </c:cat>
          <c:val>
            <c:numRef>
              <c:f>'SALM Génie bioméd'!$C$60:$G$60</c:f>
              <c:numCache>
                <c:formatCode>#,##0.000\ "€"</c:formatCode>
                <c:ptCount val="5"/>
                <c:pt idx="0">
                  <c:v>7.3787940150837025E-6</c:v>
                </c:pt>
                <c:pt idx="1">
                  <c:v>1.0396944471392376E-2</c:v>
                </c:pt>
                <c:pt idx="2">
                  <c:v>3.2698819724768986E-3</c:v>
                </c:pt>
                <c:pt idx="3">
                  <c:v>1.5466156284760914E-3</c:v>
                </c:pt>
                <c:pt idx="4">
                  <c:v>1.7586641556332691E-3</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44066879953439603"/>
          <c:y val="0.22371388706200632"/>
          <c:w val="0.52535526041036218"/>
          <c:h val="0.70240955105482017"/>
        </c:manualLayout>
      </c:layout>
      <c:overlay val="0"/>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spPr>
    <a:ln w="25400">
      <a:solidFill>
        <a:schemeClr val="tx2"/>
      </a:solid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3855607369467166"/>
          <c:y val="3.0651221264216127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Labo danatomo-patho'!$A$44:$K$44</c:f>
                <c:numCache>
                  <c:formatCode>General</c:formatCode>
                  <c:ptCount val="11"/>
                  <c:pt idx="0">
                    <c:v>4.9988111957088549E-2</c:v>
                  </c:pt>
                  <c:pt idx="1">
                    <c:v>0</c:v>
                  </c:pt>
                  <c:pt idx="2">
                    <c:v>3.5220759520643269E-2</c:v>
                  </c:pt>
                  <c:pt idx="3">
                    <c:v>4.9324882180815433E-2</c:v>
                  </c:pt>
                  <c:pt idx="4">
                    <c:v>3.9596695806911608E-2</c:v>
                  </c:pt>
                  <c:pt idx="5">
                    <c:v>8.8015984108267858E-2</c:v>
                  </c:pt>
                  <c:pt idx="6">
                    <c:v>2.428422126361629E-2</c:v>
                  </c:pt>
                  <c:pt idx="7">
                    <c:v>0</c:v>
                  </c:pt>
                  <c:pt idx="8">
                    <c:v>0</c:v>
                  </c:pt>
                  <c:pt idx="9">
                    <c:v>3.687963060489402E-2</c:v>
                  </c:pt>
                  <c:pt idx="10">
                    <c:v>2.8811016042397802E-2</c:v>
                  </c:pt>
                </c:numCache>
              </c:numRef>
            </c:minus>
          </c:errBars>
          <c:cat>
            <c:strRef>
              <c:f>'SAMT Labo danatomo-patho'!$A$40:$K$40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danatomo-patho'!$A$41:$K$41</c:f>
              <c:numCache>
                <c:formatCode>_(* #,##0.00_);_(* \(#,##0.00\);_(* "-"??_);_(@_)</c:formatCode>
                <c:ptCount val="11"/>
                <c:pt idx="0">
                  <c:v>0.17897691665934101</c:v>
                </c:pt>
                <c:pt idx="1">
                  <c:v>0</c:v>
                </c:pt>
                <c:pt idx="2">
                  <c:v>0.14317138707379834</c:v>
                </c:pt>
                <c:pt idx="3">
                  <c:v>0.18980566542881055</c:v>
                </c:pt>
                <c:pt idx="4">
                  <c:v>0.16562166719227439</c:v>
                </c:pt>
                <c:pt idx="5">
                  <c:v>0.28328561461525315</c:v>
                </c:pt>
                <c:pt idx="6">
                  <c:v>0.32119414182926131</c:v>
                </c:pt>
                <c:pt idx="7">
                  <c:v>0</c:v>
                </c:pt>
                <c:pt idx="8">
                  <c:v>0.3590971610234675</c:v>
                </c:pt>
                <c:pt idx="9">
                  <c:v>0.24484343393212843</c:v>
                </c:pt>
                <c:pt idx="10">
                  <c:v>0.16089195284263297</c:v>
                </c:pt>
              </c:numCache>
            </c:numRef>
          </c:val>
        </c:ser>
        <c:ser>
          <c:idx val="1"/>
          <c:order val="1"/>
          <c:spPr>
            <a:solidFill>
              <a:srgbClr val="968FAB"/>
            </a:solidFill>
            <a:ln>
              <a:solidFill>
                <a:schemeClr val="tx1"/>
              </a:solidFill>
            </a:ln>
          </c:spPr>
          <c:invertIfNegative val="0"/>
          <c:cat>
            <c:strRef>
              <c:f>'SAMT Labo danatomo-patho'!$A$40:$K$40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danatomo-patho'!$A$42:$K$42</c:f>
              <c:numCache>
                <c:formatCode>_(* #,##0.00_);_(* \(#,##0.00\);_(* "-"??_);_(@_)</c:formatCode>
                <c:ptCount val="11"/>
                <c:pt idx="0">
                  <c:v>7.7987431407886498E-2</c:v>
                </c:pt>
                <c:pt idx="1">
                  <c:v>0</c:v>
                </c:pt>
                <c:pt idx="2">
                  <c:v>3.5207309520098595E-2</c:v>
                </c:pt>
                <c:pt idx="3">
                  <c:v>0.10442851979625173</c:v>
                </c:pt>
                <c:pt idx="4">
                  <c:v>6.0090754899772725E-2</c:v>
                </c:pt>
                <c:pt idx="5">
                  <c:v>4.6178733921563908E-2</c:v>
                </c:pt>
                <c:pt idx="6">
                  <c:v>1.9140905390952367E-2</c:v>
                </c:pt>
                <c:pt idx="7">
                  <c:v>0</c:v>
                </c:pt>
                <c:pt idx="8">
                  <c:v>0</c:v>
                </c:pt>
                <c:pt idx="9">
                  <c:v>7.0685222966824834E-2</c:v>
                </c:pt>
                <c:pt idx="10">
                  <c:v>3.4338250368729728E-2</c:v>
                </c:pt>
              </c:numCache>
            </c:numRef>
          </c:val>
        </c:ser>
        <c:ser>
          <c:idx val="2"/>
          <c:order val="2"/>
          <c:spPr>
            <a:solidFill>
              <a:srgbClr val="968FAB"/>
            </a:solidFill>
            <a:ln>
              <a:solidFill>
                <a:schemeClr val="tx1"/>
              </a:solidFill>
            </a:ln>
          </c:spPr>
          <c:invertIfNegative val="0"/>
          <c:errBars>
            <c:errBarType val="plus"/>
            <c:errValType val="cust"/>
            <c:noEndCap val="0"/>
            <c:plus>
              <c:numRef>
                <c:f>'SAMT Labo danatomo-patho'!$A$45:$K$45</c:f>
                <c:numCache>
                  <c:formatCode>General</c:formatCode>
                  <c:ptCount val="11"/>
                  <c:pt idx="0">
                    <c:v>0.13134096836384773</c:v>
                  </c:pt>
                  <c:pt idx="1">
                    <c:v>0</c:v>
                  </c:pt>
                  <c:pt idx="2">
                    <c:v>7.9156174218133646E-2</c:v>
                  </c:pt>
                  <c:pt idx="3">
                    <c:v>0.12000830860499978</c:v>
                  </c:pt>
                  <c:pt idx="4">
                    <c:v>0.15739748168587692</c:v>
                  </c:pt>
                  <c:pt idx="5">
                    <c:v>6.9289235293554574E-2</c:v>
                  </c:pt>
                  <c:pt idx="6">
                    <c:v>5.2877100004984412E-2</c:v>
                  </c:pt>
                  <c:pt idx="7">
                    <c:v>0</c:v>
                  </c:pt>
                  <c:pt idx="8">
                    <c:v>0</c:v>
                  </c:pt>
                  <c:pt idx="9">
                    <c:v>0.16835020088112512</c:v>
                  </c:pt>
                  <c:pt idx="10">
                    <c:v>0.13166742220176969</c:v>
                  </c:pt>
                </c:numCache>
              </c:numRef>
            </c:plus>
            <c:minus>
              <c:numLit>
                <c:formatCode>General</c:formatCode>
                <c:ptCount val="1"/>
                <c:pt idx="0">
                  <c:v>1</c:v>
                </c:pt>
              </c:numLit>
            </c:minus>
          </c:errBars>
          <c:cat>
            <c:strRef>
              <c:f>'SAMT Labo danatomo-patho'!$A$40:$K$40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danatomo-patho'!$A$43:$K$43</c:f>
              <c:numCache>
                <c:formatCode>_(* #,##0.00_);_(* \(#,##0.00\);_(* "-"??_);_(@_)</c:formatCode>
                <c:ptCount val="11"/>
                <c:pt idx="0">
                  <c:v>8.9721804378180448E-2</c:v>
                </c:pt>
                <c:pt idx="1">
                  <c:v>0</c:v>
                </c:pt>
                <c:pt idx="2">
                  <c:v>6.112074489404945E-2</c:v>
                </c:pt>
                <c:pt idx="3">
                  <c:v>5.3775701221102312E-2</c:v>
                </c:pt>
                <c:pt idx="4">
                  <c:v>8.8587844604928079E-2</c:v>
                </c:pt>
                <c:pt idx="5">
                  <c:v>3.3028606869588528E-2</c:v>
                </c:pt>
                <c:pt idx="6">
                  <c:v>7.8529582999380121E-2</c:v>
                </c:pt>
                <c:pt idx="7">
                  <c:v>0</c:v>
                </c:pt>
                <c:pt idx="8">
                  <c:v>0</c:v>
                </c:pt>
                <c:pt idx="9">
                  <c:v>0.13037523482040719</c:v>
                </c:pt>
                <c:pt idx="10">
                  <c:v>0.20589061662748342</c:v>
                </c:pt>
              </c:numCache>
            </c:numRef>
          </c:val>
        </c:ser>
        <c:dLbls>
          <c:showLegendKey val="0"/>
          <c:showVal val="0"/>
          <c:showCatName val="0"/>
          <c:showSerName val="0"/>
          <c:showPercent val="0"/>
          <c:showBubbleSize val="0"/>
        </c:dLbls>
        <c:gapWidth val="150"/>
        <c:overlap val="100"/>
        <c:axId val="122424320"/>
        <c:axId val="125281792"/>
      </c:barChart>
      <c:lineChart>
        <c:grouping val="standard"/>
        <c:varyColors val="0"/>
        <c:ser>
          <c:idx val="5"/>
          <c:order val="3"/>
          <c:spPr>
            <a:ln w="28575">
              <a:noFill/>
            </a:ln>
          </c:spPr>
          <c:marker>
            <c:symbol val="plus"/>
            <c:size val="6"/>
            <c:spPr>
              <a:ln>
                <a:solidFill>
                  <a:schemeClr val="tx1"/>
                </a:solidFill>
              </a:ln>
            </c:spPr>
          </c:marker>
          <c:cat>
            <c:strRef>
              <c:f>'SAMT Labo danatomo-patho'!$A$40:$K$40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Labo danatomo-patho'!$A$46:$K$46</c:f>
              <c:numCache>
                <c:formatCode>_(* #,##0.00_);_(* \(#,##0.00\);_(* "-"??_);_(@_)</c:formatCode>
                <c:ptCount val="11"/>
                <c:pt idx="0">
                  <c:v>0.29753071758903615</c:v>
                </c:pt>
                <c:pt idx="1">
                  <c:v>0</c:v>
                </c:pt>
                <c:pt idx="2">
                  <c:v>0.27303227935278013</c:v>
                </c:pt>
                <c:pt idx="3">
                  <c:v>0.29256056379364842</c:v>
                </c:pt>
                <c:pt idx="4">
                  <c:v>0.25620423549417132</c:v>
                </c:pt>
                <c:pt idx="5">
                  <c:v>0.33398366042176209</c:v>
                </c:pt>
                <c:pt idx="6">
                  <c:v>0.36571769539210991</c:v>
                </c:pt>
                <c:pt idx="7">
                  <c:v>0</c:v>
                </c:pt>
                <c:pt idx="8">
                  <c:v>0.3590971610234675</c:v>
                </c:pt>
                <c:pt idx="9">
                  <c:v>0.38852199386266179</c:v>
                </c:pt>
                <c:pt idx="10">
                  <c:v>0.27434152675391582</c:v>
                </c:pt>
              </c:numCache>
            </c:numRef>
          </c:val>
          <c:smooth val="0"/>
        </c:ser>
        <c:dLbls>
          <c:showLegendKey val="0"/>
          <c:showVal val="0"/>
          <c:showCatName val="0"/>
          <c:showSerName val="0"/>
          <c:showPercent val="0"/>
          <c:showBubbleSize val="0"/>
        </c:dLbls>
        <c:marker val="1"/>
        <c:smooth val="0"/>
        <c:axId val="122424320"/>
        <c:axId val="125281792"/>
      </c:lineChart>
      <c:catAx>
        <c:axId val="122424320"/>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25281792"/>
        <c:crosses val="autoZero"/>
        <c:auto val="1"/>
        <c:lblAlgn val="ctr"/>
        <c:lblOffset val="100"/>
        <c:noMultiLvlLbl val="0"/>
      </c:catAx>
      <c:valAx>
        <c:axId val="125281792"/>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22424320"/>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1" i="0" u="none" strike="noStrike" baseline="0">
                <a:effectLst/>
              </a:rPr>
              <a:t>Moyenne des coûts d'une unité de la CR</a:t>
            </a:r>
            <a:endParaRPr lang="fr-FR" sz="1200">
              <a:effectLst/>
              <a:latin typeface="Arial" panose="020B0604020202020204" pitchFamily="34" charset="0"/>
              <a:cs typeface="Arial" panose="020B0604020202020204" pitchFamily="34" charset="0"/>
            </a:endParaRPr>
          </a:p>
        </c:rich>
      </c:tx>
      <c:layout>
        <c:manualLayout>
          <c:xMode val="edge"/>
          <c:yMode val="edge"/>
          <c:x val="0.2411450704584257"/>
          <c:y val="3.0651222814306961E-2"/>
        </c:manualLayout>
      </c:layout>
      <c:overlay val="0"/>
    </c:title>
    <c:autoTitleDeleted val="0"/>
    <c:plotArea>
      <c:layout/>
      <c:barChart>
        <c:barDir val="col"/>
        <c:grouping val="stacked"/>
        <c:varyColors val="0"/>
        <c:ser>
          <c:idx val="0"/>
          <c:order val="0"/>
          <c:spPr>
            <a:noFill/>
          </c:spPr>
          <c:invertIfNegative val="0"/>
          <c:errBars>
            <c:errBarType val="minus"/>
            <c:errValType val="cust"/>
            <c:noEndCap val="0"/>
            <c:plus>
              <c:numLit>
                <c:formatCode>General</c:formatCode>
                <c:ptCount val="1"/>
                <c:pt idx="0">
                  <c:v>1</c:v>
                </c:pt>
              </c:numLit>
            </c:plus>
            <c:minus>
              <c:numRef>
                <c:f>'SAMT imagerie'!$A$44:$K$44</c:f>
                <c:numCache>
                  <c:formatCode>General</c:formatCode>
                  <c:ptCount val="11"/>
                  <c:pt idx="0">
                    <c:v>0.3530630267984558</c:v>
                  </c:pt>
                  <c:pt idx="1">
                    <c:v>0</c:v>
                  </c:pt>
                  <c:pt idx="2">
                    <c:v>0.15028212394278695</c:v>
                  </c:pt>
                  <c:pt idx="3">
                    <c:v>0.26002849174044607</c:v>
                  </c:pt>
                  <c:pt idx="4">
                    <c:v>0.19607691838849228</c:v>
                  </c:pt>
                  <c:pt idx="5">
                    <c:v>0.21387922899700729</c:v>
                  </c:pt>
                  <c:pt idx="6">
                    <c:v>0.28376221669259794</c:v>
                  </c:pt>
                  <c:pt idx="7">
                    <c:v>0.62552649407713101</c:v>
                  </c:pt>
                  <c:pt idx="8">
                    <c:v>0.55095776078255665</c:v>
                  </c:pt>
                  <c:pt idx="9">
                    <c:v>0.44531660643596327</c:v>
                  </c:pt>
                  <c:pt idx="10">
                    <c:v>8.2902443374547996E-2</c:v>
                  </c:pt>
                </c:numCache>
              </c:numRef>
            </c:minus>
          </c:errBars>
          <c:cat>
            <c:strRef>
              <c:f>'SAMT imagerie'!$A$40:$K$40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imagerie'!$A$41:$K$41</c:f>
              <c:numCache>
                <c:formatCode>_(* #,##0.00_);_(* \(#,##0.00\);_(* "-"??_);_(@_)</c:formatCode>
                <c:ptCount val="11"/>
                <c:pt idx="0">
                  <c:v>1.4785713224772208</c:v>
                </c:pt>
                <c:pt idx="1">
                  <c:v>0</c:v>
                </c:pt>
                <c:pt idx="2">
                  <c:v>1.5304444824831587</c:v>
                </c:pt>
                <c:pt idx="3">
                  <c:v>1.3377881056506722</c:v>
                </c:pt>
                <c:pt idx="4">
                  <c:v>1.2677907207439034</c:v>
                </c:pt>
                <c:pt idx="5">
                  <c:v>1.2613639178360132</c:v>
                </c:pt>
                <c:pt idx="6">
                  <c:v>1.7674534180937509</c:v>
                </c:pt>
                <c:pt idx="7">
                  <c:v>2.6457806663779779</c:v>
                </c:pt>
                <c:pt idx="8">
                  <c:v>2.0199896636086505</c:v>
                </c:pt>
                <c:pt idx="9">
                  <c:v>1.5639228874883879</c:v>
                </c:pt>
                <c:pt idx="10">
                  <c:v>1.5068175045985488</c:v>
                </c:pt>
              </c:numCache>
            </c:numRef>
          </c:val>
        </c:ser>
        <c:ser>
          <c:idx val="1"/>
          <c:order val="1"/>
          <c:spPr>
            <a:solidFill>
              <a:srgbClr val="968FAB"/>
            </a:solidFill>
            <a:ln>
              <a:solidFill>
                <a:schemeClr val="tx1"/>
              </a:solidFill>
            </a:ln>
          </c:spPr>
          <c:invertIfNegative val="0"/>
          <c:cat>
            <c:strRef>
              <c:f>'SAMT imagerie'!$A$40:$K$40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imagerie'!$A$42:$K$42</c:f>
              <c:numCache>
                <c:formatCode>_(* #,##0.00_);_(* \(#,##0.00\);_(* "-"??_);_(@_)</c:formatCode>
                <c:ptCount val="11"/>
                <c:pt idx="0">
                  <c:v>0.46362609121883036</c:v>
                </c:pt>
                <c:pt idx="1">
                  <c:v>0</c:v>
                </c:pt>
                <c:pt idx="2">
                  <c:v>0.10525471034013978</c:v>
                </c:pt>
                <c:pt idx="3">
                  <c:v>0.40626266766945762</c:v>
                </c:pt>
                <c:pt idx="4">
                  <c:v>0.20634651691161143</c:v>
                </c:pt>
                <c:pt idx="5">
                  <c:v>0.38534893886520205</c:v>
                </c:pt>
                <c:pt idx="6">
                  <c:v>0.66398769362998067</c:v>
                </c:pt>
                <c:pt idx="7">
                  <c:v>1.2082265959200771</c:v>
                </c:pt>
                <c:pt idx="8">
                  <c:v>1.0385970177863282</c:v>
                </c:pt>
                <c:pt idx="9">
                  <c:v>0.55055636890288495</c:v>
                </c:pt>
                <c:pt idx="10">
                  <c:v>0.46714677754260148</c:v>
                </c:pt>
              </c:numCache>
            </c:numRef>
          </c:val>
        </c:ser>
        <c:ser>
          <c:idx val="2"/>
          <c:order val="2"/>
          <c:spPr>
            <a:solidFill>
              <a:srgbClr val="968FAB"/>
            </a:solidFill>
            <a:ln>
              <a:solidFill>
                <a:schemeClr val="tx1"/>
              </a:solidFill>
            </a:ln>
          </c:spPr>
          <c:invertIfNegative val="0"/>
          <c:errBars>
            <c:errBarType val="plus"/>
            <c:errValType val="cust"/>
            <c:noEndCap val="0"/>
            <c:plus>
              <c:numRef>
                <c:f>'SAMT imagerie'!$A$45:$K$45</c:f>
                <c:numCache>
                  <c:formatCode>General</c:formatCode>
                  <c:ptCount val="11"/>
                  <c:pt idx="0">
                    <c:v>4.4061751986063342</c:v>
                  </c:pt>
                  <c:pt idx="1">
                    <c:v>0</c:v>
                  </c:pt>
                  <c:pt idx="2">
                    <c:v>0.15757130529399155</c:v>
                  </c:pt>
                  <c:pt idx="3">
                    <c:v>2.1905888230249584</c:v>
                  </c:pt>
                  <c:pt idx="4">
                    <c:v>1.3351946301869455</c:v>
                  </c:pt>
                  <c:pt idx="5">
                    <c:v>1.3704000826325995</c:v>
                  </c:pt>
                  <c:pt idx="6">
                    <c:v>17.354795543211004</c:v>
                  </c:pt>
                  <c:pt idx="7">
                    <c:v>6.2969414304923985</c:v>
                  </c:pt>
                  <c:pt idx="8">
                    <c:v>16.425589607195008</c:v>
                  </c:pt>
                  <c:pt idx="9">
                    <c:v>7.1302790972014156</c:v>
                  </c:pt>
                  <c:pt idx="10">
                    <c:v>0.27312517792513713</c:v>
                  </c:pt>
                </c:numCache>
              </c:numRef>
            </c:plus>
            <c:minus>
              <c:numLit>
                <c:formatCode>General</c:formatCode>
                <c:ptCount val="1"/>
                <c:pt idx="0">
                  <c:v>1</c:v>
                </c:pt>
              </c:numLit>
            </c:minus>
          </c:errBars>
          <c:cat>
            <c:strRef>
              <c:f>'SAMT imagerie'!$A$40:$K$40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imagerie'!$A$43:$K$43</c:f>
              <c:numCache>
                <c:formatCode>_(* #,##0.00_);_(* \(#,##0.00\);_(* "-"??_);_(@_)</c:formatCode>
                <c:ptCount val="11"/>
                <c:pt idx="0">
                  <c:v>1.2418292781335067</c:v>
                </c:pt>
                <c:pt idx="1">
                  <c:v>0</c:v>
                </c:pt>
                <c:pt idx="2">
                  <c:v>0.28051316145297522</c:v>
                </c:pt>
                <c:pt idx="3">
                  <c:v>0.8508248612831415</c:v>
                </c:pt>
                <c:pt idx="4">
                  <c:v>0.38104510957567106</c:v>
                </c:pt>
                <c:pt idx="5">
                  <c:v>0.52108607705673915</c:v>
                </c:pt>
                <c:pt idx="6">
                  <c:v>1.7874813703552541</c:v>
                </c:pt>
                <c:pt idx="7">
                  <c:v>4.1228997194265826</c:v>
                </c:pt>
                <c:pt idx="8">
                  <c:v>2.3900621561486259</c:v>
                </c:pt>
                <c:pt idx="9">
                  <c:v>1.3505296831532458</c:v>
                </c:pt>
                <c:pt idx="10">
                  <c:v>0.58396570308490525</c:v>
                </c:pt>
              </c:numCache>
            </c:numRef>
          </c:val>
        </c:ser>
        <c:dLbls>
          <c:showLegendKey val="0"/>
          <c:showVal val="0"/>
          <c:showCatName val="0"/>
          <c:showSerName val="0"/>
          <c:showPercent val="0"/>
          <c:showBubbleSize val="0"/>
        </c:dLbls>
        <c:gapWidth val="150"/>
        <c:overlap val="100"/>
        <c:axId val="130803584"/>
        <c:axId val="131305472"/>
      </c:barChart>
      <c:lineChart>
        <c:grouping val="standard"/>
        <c:varyColors val="0"/>
        <c:ser>
          <c:idx val="5"/>
          <c:order val="3"/>
          <c:spPr>
            <a:ln w="28575">
              <a:noFill/>
            </a:ln>
          </c:spPr>
          <c:marker>
            <c:symbol val="plus"/>
            <c:size val="6"/>
            <c:spPr>
              <a:ln>
                <a:solidFill>
                  <a:schemeClr val="tx1"/>
                </a:solidFill>
              </a:ln>
            </c:spPr>
          </c:marker>
          <c:cat>
            <c:strRef>
              <c:f>'SAMT imagerie'!$A$40:$K$40</c:f>
              <c:strCache>
                <c:ptCount val="11"/>
                <c:pt idx="0">
                  <c:v>TOTAL</c:v>
                </c:pt>
                <c:pt idx="1">
                  <c:v>Données à comparer </c:v>
                </c:pt>
                <c:pt idx="2">
                  <c:v>CHU</c:v>
                </c:pt>
                <c:pt idx="3">
                  <c:v>CH</c:v>
                </c:pt>
                <c:pt idx="4">
                  <c:v>CH&gt;70M</c:v>
                </c:pt>
                <c:pt idx="5">
                  <c:v>20M&lt;CH&lt;70M</c:v>
                </c:pt>
                <c:pt idx="6">
                  <c:v>CH&lt;20M</c:v>
                </c:pt>
                <c:pt idx="7">
                  <c:v>CH - ex CHS</c:v>
                </c:pt>
                <c:pt idx="8">
                  <c:v>CH - ex HL</c:v>
                </c:pt>
                <c:pt idx="9">
                  <c:v>EBNL</c:v>
                </c:pt>
                <c:pt idx="10">
                  <c:v>CLCC</c:v>
                </c:pt>
              </c:strCache>
            </c:strRef>
          </c:cat>
          <c:val>
            <c:numRef>
              <c:f>'SAMT imagerie'!$A$46:$K$46</c:f>
              <c:numCache>
                <c:formatCode>_(* #,##0.00_);_(* \(#,##0.00\);_(* "-"??_);_(@_)</c:formatCode>
                <c:ptCount val="11"/>
                <c:pt idx="0">
                  <c:v>7.0138362110283605</c:v>
                </c:pt>
                <c:pt idx="1">
                  <c:v>0</c:v>
                </c:pt>
                <c:pt idx="2">
                  <c:v>1.8242056044710235</c:v>
                </c:pt>
                <c:pt idx="3">
                  <c:v>5.3325296642208846</c:v>
                </c:pt>
                <c:pt idx="4">
                  <c:v>1.7735936413396187</c:v>
                </c:pt>
                <c:pt idx="5">
                  <c:v>3.606499750536698</c:v>
                </c:pt>
                <c:pt idx="6">
                  <c:v>10.79762087327086</c:v>
                </c:pt>
                <c:pt idx="7">
                  <c:v>9.7568625880842941</c:v>
                </c:pt>
                <c:pt idx="8">
                  <c:v>10.43509574942772</c:v>
                </c:pt>
                <c:pt idx="9">
                  <c:v>10.006486150196194</c:v>
                </c:pt>
                <c:pt idx="10">
                  <c:v>2.3723184777005448</c:v>
                </c:pt>
              </c:numCache>
            </c:numRef>
          </c:val>
          <c:smooth val="0"/>
        </c:ser>
        <c:dLbls>
          <c:showLegendKey val="0"/>
          <c:showVal val="0"/>
          <c:showCatName val="0"/>
          <c:showSerName val="0"/>
          <c:showPercent val="0"/>
          <c:showBubbleSize val="0"/>
        </c:dLbls>
        <c:marker val="1"/>
        <c:smooth val="0"/>
        <c:axId val="130803584"/>
        <c:axId val="131305472"/>
      </c:lineChart>
      <c:catAx>
        <c:axId val="130803584"/>
        <c:scaling>
          <c:orientation val="minMax"/>
        </c:scaling>
        <c:delete val="0"/>
        <c:axPos val="b"/>
        <c:numFmt formatCode="General" sourceLinked="1"/>
        <c:majorTickMark val="out"/>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fr-FR"/>
          </a:p>
        </c:txPr>
        <c:crossAx val="131305472"/>
        <c:crosses val="autoZero"/>
        <c:auto val="1"/>
        <c:lblAlgn val="ctr"/>
        <c:lblOffset val="100"/>
        <c:noMultiLvlLbl val="0"/>
      </c:catAx>
      <c:valAx>
        <c:axId val="131305472"/>
        <c:scaling>
          <c:orientation val="minMax"/>
        </c:scaling>
        <c:delete val="0"/>
        <c:axPos val="l"/>
        <c:majorGridlines>
          <c:spPr>
            <a:ln>
              <a:solidFill>
                <a:schemeClr val="bg1">
                  <a:lumMod val="65000"/>
                </a:schemeClr>
              </a:solidFill>
              <a:prstDash val="dash"/>
            </a:ln>
          </c:spPr>
        </c:majorGridlines>
        <c:title>
          <c:tx>
            <c:rich>
              <a:bodyPr rot="-5400000" vert="horz"/>
              <a:lstStyle/>
              <a:p>
                <a:pPr>
                  <a:defRPr b="0" i="1">
                    <a:latin typeface="Arial" panose="020B0604020202020204" pitchFamily="34" charset="0"/>
                    <a:cs typeface="Arial" panose="020B0604020202020204" pitchFamily="34" charset="0"/>
                  </a:defRPr>
                </a:pPr>
                <a:r>
                  <a:rPr lang="fr-FR" b="0" i="1">
                    <a:latin typeface="Arial" panose="020B0604020202020204" pitchFamily="34" charset="0"/>
                    <a:cs typeface="Arial" panose="020B0604020202020204" pitchFamily="34" charset="0"/>
                  </a:rPr>
                  <a:t>en euros</a:t>
                </a:r>
              </a:p>
            </c:rich>
          </c:tx>
          <c:layout/>
          <c:overlay val="0"/>
        </c:title>
        <c:numFmt formatCode="_-* #,##0.0\ _€_-;\-* #,##0.0\ _€_-;_-* &quot;-&quot;?\ _€_-;_-@_-"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30803584"/>
        <c:crosses val="autoZero"/>
        <c:crossBetween val="between"/>
      </c:valAx>
      <c:spPr>
        <a:noFill/>
        <a:ln>
          <a:noFill/>
        </a:ln>
      </c:spPr>
    </c:plotArea>
    <c:plotVisOnly val="1"/>
    <c:dispBlanksAs val="gap"/>
    <c:showDLblsOverMax val="0"/>
  </c:chart>
  <c:spPr>
    <a:ln w="25400" cmpd="sng">
      <a:solidFill>
        <a:schemeClr val="tx2"/>
      </a:solid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42.xml"/><Relationship Id="rId2" Type="http://schemas.openxmlformats.org/officeDocument/2006/relationships/chart" Target="../charts/chart41.xml"/><Relationship Id="rId1" Type="http://schemas.openxmlformats.org/officeDocument/2006/relationships/chart" Target="../charts/chart40.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45.xml"/><Relationship Id="rId2" Type="http://schemas.openxmlformats.org/officeDocument/2006/relationships/chart" Target="../charts/chart44.xml"/><Relationship Id="rId1" Type="http://schemas.openxmlformats.org/officeDocument/2006/relationships/chart" Target="../charts/chart43.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48.xml"/><Relationship Id="rId2" Type="http://schemas.openxmlformats.org/officeDocument/2006/relationships/chart" Target="../charts/chart47.xml"/><Relationship Id="rId1" Type="http://schemas.openxmlformats.org/officeDocument/2006/relationships/chart" Target="../charts/chart46.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51.xml"/><Relationship Id="rId2" Type="http://schemas.openxmlformats.org/officeDocument/2006/relationships/chart" Target="../charts/chart50.xml"/><Relationship Id="rId1" Type="http://schemas.openxmlformats.org/officeDocument/2006/relationships/chart" Target="../charts/chart49.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54.xml"/><Relationship Id="rId2" Type="http://schemas.openxmlformats.org/officeDocument/2006/relationships/chart" Target="../charts/chart53.xml"/><Relationship Id="rId1" Type="http://schemas.openxmlformats.org/officeDocument/2006/relationships/chart" Target="../charts/chart52.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57.xml"/><Relationship Id="rId2" Type="http://schemas.openxmlformats.org/officeDocument/2006/relationships/chart" Target="../charts/chart56.xml"/><Relationship Id="rId1" Type="http://schemas.openxmlformats.org/officeDocument/2006/relationships/chart" Target="../charts/chart55.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60.xml"/><Relationship Id="rId2" Type="http://schemas.openxmlformats.org/officeDocument/2006/relationships/chart" Target="../charts/chart59.xml"/><Relationship Id="rId1" Type="http://schemas.openxmlformats.org/officeDocument/2006/relationships/chart" Target="../charts/chart58.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63.xml"/><Relationship Id="rId2" Type="http://schemas.openxmlformats.org/officeDocument/2006/relationships/chart" Target="../charts/chart62.xml"/><Relationship Id="rId1" Type="http://schemas.openxmlformats.org/officeDocument/2006/relationships/chart" Target="../charts/chart61.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66.xml"/><Relationship Id="rId2" Type="http://schemas.openxmlformats.org/officeDocument/2006/relationships/chart" Target="../charts/chart65.xml"/><Relationship Id="rId1" Type="http://schemas.openxmlformats.org/officeDocument/2006/relationships/chart" Target="../charts/chart64.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69.xml"/><Relationship Id="rId2" Type="http://schemas.openxmlformats.org/officeDocument/2006/relationships/chart" Target="../charts/chart68.xml"/><Relationship Id="rId1" Type="http://schemas.openxmlformats.org/officeDocument/2006/relationships/chart" Target="../charts/chart67.xml"/></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72.xml"/><Relationship Id="rId2" Type="http://schemas.openxmlformats.org/officeDocument/2006/relationships/chart" Target="../charts/chart71.xml"/><Relationship Id="rId1" Type="http://schemas.openxmlformats.org/officeDocument/2006/relationships/chart" Target="../charts/chart70.xml"/></Relationships>
</file>

<file path=xl/drawings/_rels/drawing3.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3" Type="http://schemas.openxmlformats.org/officeDocument/2006/relationships/chart" Target="../charts/chart24.xml"/><Relationship Id="rId2" Type="http://schemas.openxmlformats.org/officeDocument/2006/relationships/chart" Target="../charts/chart23.xml"/><Relationship Id="rId1" Type="http://schemas.openxmlformats.org/officeDocument/2006/relationships/chart" Target="../charts/chart2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chart" Target="../charts/chart28.xml"/></Relationships>
</file>

<file path=xl/drawings/_rels/drawing7.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8.xml.rels><?xml version="1.0" encoding="UTF-8" standalone="yes"?>
<Relationships xmlns="http://schemas.openxmlformats.org/package/2006/relationships"><Relationship Id="rId3" Type="http://schemas.openxmlformats.org/officeDocument/2006/relationships/chart" Target="../charts/chart36.xml"/><Relationship Id="rId2" Type="http://schemas.openxmlformats.org/officeDocument/2006/relationships/chart" Target="../charts/chart35.xml"/><Relationship Id="rId1" Type="http://schemas.openxmlformats.org/officeDocument/2006/relationships/chart" Target="../charts/chart34.xml"/></Relationships>
</file>

<file path=xl/drawings/_rels/drawing9.xml.rels><?xml version="1.0" encoding="UTF-8" standalone="yes"?>
<Relationships xmlns="http://schemas.openxmlformats.org/package/2006/relationships"><Relationship Id="rId3" Type="http://schemas.openxmlformats.org/officeDocument/2006/relationships/chart" Target="../charts/chart39.xml"/><Relationship Id="rId2" Type="http://schemas.openxmlformats.org/officeDocument/2006/relationships/chart" Target="../charts/chart38.xml"/><Relationship Id="rId1" Type="http://schemas.openxmlformats.org/officeDocument/2006/relationships/chart" Target="../charts/chart37.xml"/></Relationships>
</file>

<file path=xl/drawings/drawing1.xml><?xml version="1.0" encoding="utf-8"?>
<xdr:wsDr xmlns:xdr="http://schemas.openxmlformats.org/drawingml/2006/spreadsheetDrawing" xmlns:a="http://schemas.openxmlformats.org/drawingml/2006/main">
  <xdr:twoCellAnchor editAs="oneCell">
    <xdr:from>
      <xdr:col>0</xdr:col>
      <xdr:colOff>885263</xdr:colOff>
      <xdr:row>30</xdr:row>
      <xdr:rowOff>44825</xdr:rowOff>
    </xdr:from>
    <xdr:to>
      <xdr:col>0</xdr:col>
      <xdr:colOff>5238750</xdr:colOff>
      <xdr:row>50</xdr:row>
      <xdr:rowOff>171489</xdr:rowOff>
    </xdr:to>
    <xdr:pic>
      <xdr:nvPicPr>
        <xdr:cNvPr id="2" name="Image 1"/>
        <xdr:cNvPicPr>
          <a:picLocks noChangeAspect="1"/>
        </xdr:cNvPicPr>
      </xdr:nvPicPr>
      <xdr:blipFill>
        <a:blip xmlns:r="http://schemas.openxmlformats.org/officeDocument/2006/relationships" r:embed="rId1"/>
        <a:stretch>
          <a:fillRect/>
        </a:stretch>
      </xdr:blipFill>
      <xdr:spPr>
        <a:xfrm>
          <a:off x="885263" y="7179050"/>
          <a:ext cx="4353487" cy="393666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41413</xdr:colOff>
      <xdr:row>38</xdr:row>
      <xdr:rowOff>73723</xdr:rowOff>
    </xdr:from>
    <xdr:to>
      <xdr:col>18</xdr:col>
      <xdr:colOff>623559</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66675</xdr:colOff>
      <xdr:row>4</xdr:row>
      <xdr:rowOff>66675</xdr:rowOff>
    </xdr:from>
    <xdr:to>
      <xdr:col>18</xdr:col>
      <xdr:colOff>666750</xdr:colOff>
      <xdr:row>15</xdr:row>
      <xdr:rowOff>36857</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66675</xdr:colOff>
      <xdr:row>16</xdr:row>
      <xdr:rowOff>118029</xdr:rowOff>
    </xdr:from>
    <xdr:to>
      <xdr:col>18</xdr:col>
      <xdr:colOff>666750</xdr:colOff>
      <xdr:row>26</xdr:row>
      <xdr:rowOff>209551</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66675</xdr:colOff>
      <xdr:row>28</xdr:row>
      <xdr:rowOff>70403</xdr:rowOff>
    </xdr:from>
    <xdr:to>
      <xdr:col>18</xdr:col>
      <xdr:colOff>666750</xdr:colOff>
      <xdr:row>39</xdr:row>
      <xdr:rowOff>0</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76200</xdr:colOff>
      <xdr:row>40</xdr:row>
      <xdr:rowOff>95250</xdr:rowOff>
    </xdr:from>
    <xdr:to>
      <xdr:col>18</xdr:col>
      <xdr:colOff>676275</xdr:colOff>
      <xdr:row>50</xdr:row>
      <xdr:rowOff>171450</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76200</xdr:colOff>
      <xdr:row>52</xdr:row>
      <xdr:rowOff>38100</xdr:rowOff>
    </xdr:from>
    <xdr:to>
      <xdr:col>18</xdr:col>
      <xdr:colOff>676275</xdr:colOff>
      <xdr:row>63</xdr:row>
      <xdr:rowOff>28574</xdr:rowOff>
    </xdr:to>
    <xdr:graphicFrame macro="">
      <xdr:nvGraphicFramePr>
        <xdr:cNvPr id="10" name="Graphique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76200</xdr:colOff>
      <xdr:row>64</xdr:row>
      <xdr:rowOff>51354</xdr:rowOff>
    </xdr:from>
    <xdr:to>
      <xdr:col>18</xdr:col>
      <xdr:colOff>676275</xdr:colOff>
      <xdr:row>75</xdr:row>
      <xdr:rowOff>9526</xdr:rowOff>
    </xdr:to>
    <xdr:graphicFrame macro="">
      <xdr:nvGraphicFramePr>
        <xdr:cNvPr id="11" name="Graphique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66675</xdr:colOff>
      <xdr:row>76</xdr:row>
      <xdr:rowOff>22778</xdr:rowOff>
    </xdr:from>
    <xdr:to>
      <xdr:col>18</xdr:col>
      <xdr:colOff>666750</xdr:colOff>
      <xdr:row>87</xdr:row>
      <xdr:rowOff>19050</xdr:rowOff>
    </xdr:to>
    <xdr:graphicFrame macro="">
      <xdr:nvGraphicFramePr>
        <xdr:cNvPr id="12" name="Graphique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xdr:col>
      <xdr:colOff>57150</xdr:colOff>
      <xdr:row>88</xdr:row>
      <xdr:rowOff>32303</xdr:rowOff>
    </xdr:from>
    <xdr:to>
      <xdr:col>18</xdr:col>
      <xdr:colOff>657225</xdr:colOff>
      <xdr:row>99</xdr:row>
      <xdr:rowOff>0</xdr:rowOff>
    </xdr:to>
    <xdr:graphicFrame macro="">
      <xdr:nvGraphicFramePr>
        <xdr:cNvPr id="13" name="Graphique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66675</xdr:colOff>
      <xdr:row>100</xdr:row>
      <xdr:rowOff>19050</xdr:rowOff>
    </xdr:from>
    <xdr:to>
      <xdr:col>18</xdr:col>
      <xdr:colOff>666750</xdr:colOff>
      <xdr:row>111</xdr:row>
      <xdr:rowOff>17806</xdr:rowOff>
    </xdr:to>
    <xdr:graphicFrame macro="">
      <xdr:nvGraphicFramePr>
        <xdr:cNvPr id="15" name="Graphique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76200</xdr:colOff>
      <xdr:row>112</xdr:row>
      <xdr:rowOff>57150</xdr:rowOff>
    </xdr:from>
    <xdr:to>
      <xdr:col>18</xdr:col>
      <xdr:colOff>676275</xdr:colOff>
      <xdr:row>122</xdr:row>
      <xdr:rowOff>180976</xdr:rowOff>
    </xdr:to>
    <xdr:graphicFrame macro="">
      <xdr:nvGraphicFramePr>
        <xdr:cNvPr id="16" name="Graphique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12</xdr:col>
      <xdr:colOff>76200</xdr:colOff>
      <xdr:row>124</xdr:row>
      <xdr:rowOff>9525</xdr:rowOff>
    </xdr:from>
    <xdr:to>
      <xdr:col>18</xdr:col>
      <xdr:colOff>676275</xdr:colOff>
      <xdr:row>135</xdr:row>
      <xdr:rowOff>38100</xdr:rowOff>
    </xdr:to>
    <xdr:graphicFrame macro="">
      <xdr:nvGraphicFramePr>
        <xdr:cNvPr id="17" name="Graphique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12</xdr:col>
      <xdr:colOff>76200</xdr:colOff>
      <xdr:row>136</xdr:row>
      <xdr:rowOff>66675</xdr:rowOff>
    </xdr:from>
    <xdr:to>
      <xdr:col>18</xdr:col>
      <xdr:colOff>676275</xdr:colOff>
      <xdr:row>147</xdr:row>
      <xdr:rowOff>0</xdr:rowOff>
    </xdr:to>
    <xdr:graphicFrame macro="">
      <xdr:nvGraphicFramePr>
        <xdr:cNvPr id="14" name="Graphique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76200</xdr:colOff>
      <xdr:row>147</xdr:row>
      <xdr:rowOff>180974</xdr:rowOff>
    </xdr:from>
    <xdr:to>
      <xdr:col>18</xdr:col>
      <xdr:colOff>676275</xdr:colOff>
      <xdr:row>159</xdr:row>
      <xdr:rowOff>9525</xdr:rowOff>
    </xdr:to>
    <xdr:graphicFrame macro="">
      <xdr:nvGraphicFramePr>
        <xdr:cNvPr id="18" name="Graphique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12</xdr:col>
      <xdr:colOff>76200</xdr:colOff>
      <xdr:row>160</xdr:row>
      <xdr:rowOff>28575</xdr:rowOff>
    </xdr:from>
    <xdr:to>
      <xdr:col>18</xdr:col>
      <xdr:colOff>676275</xdr:colOff>
      <xdr:row>171</xdr:row>
      <xdr:rowOff>0</xdr:rowOff>
    </xdr:to>
    <xdr:graphicFrame macro="">
      <xdr:nvGraphicFramePr>
        <xdr:cNvPr id="19" name="Graphique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12</xdr:col>
      <xdr:colOff>76200</xdr:colOff>
      <xdr:row>172</xdr:row>
      <xdr:rowOff>9525</xdr:rowOff>
    </xdr:from>
    <xdr:to>
      <xdr:col>18</xdr:col>
      <xdr:colOff>676275</xdr:colOff>
      <xdr:row>183</xdr:row>
      <xdr:rowOff>9525</xdr:rowOff>
    </xdr:to>
    <xdr:graphicFrame macro="">
      <xdr:nvGraphicFramePr>
        <xdr:cNvPr id="20" name="Graphique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76200</xdr:colOff>
      <xdr:row>184</xdr:row>
      <xdr:rowOff>28575</xdr:rowOff>
    </xdr:from>
    <xdr:to>
      <xdr:col>18</xdr:col>
      <xdr:colOff>676275</xdr:colOff>
      <xdr:row>195</xdr:row>
      <xdr:rowOff>0</xdr:rowOff>
    </xdr:to>
    <xdr:graphicFrame macro="">
      <xdr:nvGraphicFramePr>
        <xdr:cNvPr id="21" name="Graphique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12</xdr:col>
      <xdr:colOff>76200</xdr:colOff>
      <xdr:row>196</xdr:row>
      <xdr:rowOff>28575</xdr:rowOff>
    </xdr:from>
    <xdr:to>
      <xdr:col>18</xdr:col>
      <xdr:colOff>676275</xdr:colOff>
      <xdr:row>207</xdr:row>
      <xdr:rowOff>19050</xdr:rowOff>
    </xdr:to>
    <xdr:graphicFrame macro="">
      <xdr:nvGraphicFramePr>
        <xdr:cNvPr id="22" name="Graphique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12</xdr:col>
      <xdr:colOff>76200</xdr:colOff>
      <xdr:row>208</xdr:row>
      <xdr:rowOff>38100</xdr:rowOff>
    </xdr:from>
    <xdr:to>
      <xdr:col>18</xdr:col>
      <xdr:colOff>676275</xdr:colOff>
      <xdr:row>219</xdr:row>
      <xdr:rowOff>28575</xdr:rowOff>
    </xdr:to>
    <xdr:graphicFrame macro="">
      <xdr:nvGraphicFramePr>
        <xdr:cNvPr id="23" name="Graphique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6" name="Graphique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11" name="Graphique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8" name="Graphique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12</xdr:col>
      <xdr:colOff>76200</xdr:colOff>
      <xdr:row>2</xdr:row>
      <xdr:rowOff>89453</xdr:rowOff>
    </xdr:from>
    <xdr:to>
      <xdr:col>18</xdr:col>
      <xdr:colOff>676275</xdr:colOff>
      <xdr:row>14</xdr:row>
      <xdr:rowOff>198782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73723</xdr:rowOff>
    </xdr:from>
    <xdr:to>
      <xdr:col>18</xdr:col>
      <xdr:colOff>582146</xdr:colOff>
      <xdr:row>54</xdr:row>
      <xdr:rowOff>112345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68</xdr:row>
      <xdr:rowOff>142875</xdr:rowOff>
    </xdr:from>
    <xdr:to>
      <xdr:col>10</xdr:col>
      <xdr:colOff>619125</xdr:colOff>
      <xdr:row>82</xdr:row>
      <xdr:rowOff>97490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drocourt/Documents/_2014/RTC2013/Exemple_RTC2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étrage"/>
      <sheetName val="Charges et produits du CRP"/>
      <sheetName val="CNmaj Act. Subs. &amp; RBA"/>
      <sheetName val="CN LGG-MT-LM-STR-Clin"/>
      <sheetName val="CN Act. Spé."/>
      <sheetName val="Vérif CRP &amp; CN"/>
      <sheetName val="ETPR Act. Subs. &amp; RBA"/>
      <sheetName val="ETPR LGG-MT-LM-STR-Clin"/>
      <sheetName val="ETPR Act. Spé."/>
      <sheetName val="Clé MT"/>
      <sheetName val="Clé cli"/>
      <sheetName val="Clé Act. Spé."/>
      <sheetName val="Produits par SA"/>
      <sheetName val="ID_Urgences"/>
      <sheetName val="SAU_SMUR_ATU"/>
      <sheetName val="LGG sur SAMT"/>
      <sheetName val="Contrôles"/>
      <sheetName val="CNmaj Cli"/>
      <sheetName val="CNmaj Act. Spé."/>
      <sheetName val="Synth. CNmaj"/>
      <sheetName val="Synth. SA auxiliaires"/>
      <sheetName val="Journal"/>
    </sheetNames>
    <sheetDataSet>
      <sheetData sheetId="0"/>
      <sheetData sheetId="1" refreshError="1"/>
      <sheetData sheetId="2" refreshError="1"/>
      <sheetData sheetId="3" refreshError="1"/>
      <sheetData sheetId="4" refreshError="1"/>
      <sheetData sheetId="5" refreshError="1"/>
      <sheetData sheetId="6" refreshError="1"/>
      <sheetData sheetId="7">
        <row r="14">
          <cell r="G14">
            <v>0</v>
          </cell>
          <cell r="H14">
            <v>0</v>
          </cell>
          <cell r="Y14">
            <v>0</v>
          </cell>
          <cell r="Z14">
            <v>0</v>
          </cell>
          <cell r="AA14">
            <v>0</v>
          </cell>
          <cell r="AB14">
            <v>0</v>
          </cell>
          <cell r="AC14">
            <v>0</v>
          </cell>
          <cell r="AD14">
            <v>0</v>
          </cell>
          <cell r="AE14">
            <v>0</v>
          </cell>
          <cell r="AF14">
            <v>0</v>
          </cell>
          <cell r="AG14">
            <v>0</v>
          </cell>
          <cell r="AH14">
            <v>0</v>
          </cell>
          <cell r="AI14">
            <v>0</v>
          </cell>
          <cell r="AJ14">
            <v>0</v>
          </cell>
          <cell r="AK14">
            <v>0</v>
          </cell>
          <cell r="AM14">
            <v>0</v>
          </cell>
          <cell r="AN14">
            <v>0</v>
          </cell>
          <cell r="AO14">
            <v>0</v>
          </cell>
        </row>
        <row r="18">
          <cell r="G18">
            <v>0</v>
          </cell>
          <cell r="H18">
            <v>0</v>
          </cell>
          <cell r="Y18">
            <v>0</v>
          </cell>
          <cell r="Z18">
            <v>0</v>
          </cell>
          <cell r="AA18">
            <v>0</v>
          </cell>
          <cell r="AB18">
            <v>0</v>
          </cell>
          <cell r="AC18">
            <v>0</v>
          </cell>
          <cell r="AD18">
            <v>0</v>
          </cell>
          <cell r="AE18">
            <v>0</v>
          </cell>
          <cell r="AF18">
            <v>0</v>
          </cell>
          <cell r="AG18">
            <v>0</v>
          </cell>
          <cell r="AH18">
            <v>0</v>
          </cell>
          <cell r="AI18">
            <v>0</v>
          </cell>
          <cell r="AJ18">
            <v>0</v>
          </cell>
          <cell r="AK18">
            <v>0</v>
          </cell>
          <cell r="AM18">
            <v>0</v>
          </cell>
          <cell r="AN18">
            <v>0</v>
          </cell>
          <cell r="AO18">
            <v>0</v>
          </cell>
        </row>
        <row r="27">
          <cell r="G27">
            <v>0</v>
          </cell>
          <cell r="H27">
            <v>0</v>
          </cell>
          <cell r="Y27">
            <v>0</v>
          </cell>
          <cell r="Z27">
            <v>0</v>
          </cell>
          <cell r="AA27">
            <v>0</v>
          </cell>
          <cell r="AB27">
            <v>0</v>
          </cell>
          <cell r="AC27">
            <v>0</v>
          </cell>
          <cell r="AD27">
            <v>0</v>
          </cell>
          <cell r="AE27">
            <v>0</v>
          </cell>
          <cell r="AF27">
            <v>0</v>
          </cell>
          <cell r="AG27">
            <v>0</v>
          </cell>
          <cell r="AH27">
            <v>0</v>
          </cell>
          <cell r="AI27">
            <v>0</v>
          </cell>
          <cell r="AJ27">
            <v>0</v>
          </cell>
          <cell r="AK27">
            <v>0</v>
          </cell>
          <cell r="AM27">
            <v>0</v>
          </cell>
          <cell r="AN27">
            <v>0</v>
          </cell>
          <cell r="AO27">
            <v>0</v>
          </cell>
        </row>
        <row r="33">
          <cell r="G33" t="str">
            <v>non concerné</v>
          </cell>
          <cell r="H33" t="str">
            <v>non concerné</v>
          </cell>
          <cell r="Y33" t="str">
            <v>non concerné</v>
          </cell>
          <cell r="Z33" t="str">
            <v>non concerné</v>
          </cell>
          <cell r="AA33" t="str">
            <v>non concerné</v>
          </cell>
          <cell r="AB33" t="str">
            <v>non concerné</v>
          </cell>
          <cell r="AC33" t="str">
            <v>non concerné</v>
          </cell>
          <cell r="AD33" t="str">
            <v>non concerné</v>
          </cell>
          <cell r="AE33" t="str">
            <v>non concerné</v>
          </cell>
          <cell r="AF33" t="str">
            <v>non concerné</v>
          </cell>
          <cell r="AG33" t="str">
            <v>non concerné</v>
          </cell>
          <cell r="AH33" t="str">
            <v>non concerné</v>
          </cell>
          <cell r="AI33" t="str">
            <v>non concerné</v>
          </cell>
          <cell r="AJ33" t="str">
            <v>non concerné</v>
          </cell>
          <cell r="AK33" t="str">
            <v>non concerné</v>
          </cell>
          <cell r="AM33" t="str">
            <v>non concerné</v>
          </cell>
          <cell r="AN33" t="str">
            <v>non concerné</v>
          </cell>
          <cell r="AO33" t="str">
            <v>non concerné</v>
          </cell>
        </row>
        <row r="36">
          <cell r="G36" t="str">
            <v>non concerné</v>
          </cell>
          <cell r="H36" t="str">
            <v>non concerné</v>
          </cell>
          <cell r="Y36" t="str">
            <v>non concerné</v>
          </cell>
          <cell r="Z36" t="str">
            <v>non concerné</v>
          </cell>
          <cell r="AA36" t="str">
            <v>non concerné</v>
          </cell>
          <cell r="AB36" t="str">
            <v>non concerné</v>
          </cell>
          <cell r="AC36" t="str">
            <v>non concerné</v>
          </cell>
          <cell r="AD36" t="str">
            <v>non concerné</v>
          </cell>
          <cell r="AE36" t="str">
            <v>non concerné</v>
          </cell>
          <cell r="AF36" t="str">
            <v>non concerné</v>
          </cell>
          <cell r="AG36" t="str">
            <v>non concerné</v>
          </cell>
          <cell r="AH36" t="str">
            <v>non concerné</v>
          </cell>
          <cell r="AI36" t="str">
            <v>non concerné</v>
          </cell>
          <cell r="AJ36" t="str">
            <v>non concerné</v>
          </cell>
          <cell r="AK36" t="str">
            <v>non concerné</v>
          </cell>
          <cell r="AM36" t="str">
            <v>non concerné</v>
          </cell>
          <cell r="AN36" t="str">
            <v>non concerné</v>
          </cell>
          <cell r="AO36" t="str">
            <v>non concerné</v>
          </cell>
        </row>
        <row r="39">
          <cell r="G39" t="str">
            <v>non concerné</v>
          </cell>
          <cell r="H39" t="str">
            <v>non concerné</v>
          </cell>
          <cell r="Y39" t="str">
            <v>non concerné</v>
          </cell>
          <cell r="Z39" t="str">
            <v>non concerné</v>
          </cell>
          <cell r="AA39" t="str">
            <v>non concerné</v>
          </cell>
          <cell r="AB39" t="str">
            <v>non concerné</v>
          </cell>
          <cell r="AC39" t="str">
            <v>non concerné</v>
          </cell>
          <cell r="AD39" t="str">
            <v>non concerné</v>
          </cell>
          <cell r="AE39" t="str">
            <v>non concerné</v>
          </cell>
          <cell r="AF39" t="str">
            <v>non concerné</v>
          </cell>
          <cell r="AG39" t="str">
            <v>non concerné</v>
          </cell>
          <cell r="AH39" t="str">
            <v>non concerné</v>
          </cell>
          <cell r="AI39" t="str">
            <v>non concerné</v>
          </cell>
          <cell r="AJ39" t="str">
            <v>non concerné</v>
          </cell>
          <cell r="AK39" t="str">
            <v>non concerné</v>
          </cell>
          <cell r="AM39" t="str">
            <v>non concerné</v>
          </cell>
          <cell r="AN39" t="str">
            <v>non concerné</v>
          </cell>
          <cell r="AO39" t="str">
            <v>non concerné</v>
          </cell>
        </row>
        <row r="42">
          <cell r="G42" t="str">
            <v>non concerné</v>
          </cell>
          <cell r="H42" t="str">
            <v>non concerné</v>
          </cell>
          <cell r="Y42" t="str">
            <v>non concerné</v>
          </cell>
          <cell r="Z42" t="str">
            <v>non concerné</v>
          </cell>
          <cell r="AA42" t="str">
            <v>non concerné</v>
          </cell>
          <cell r="AB42" t="str">
            <v>non concerné</v>
          </cell>
          <cell r="AC42" t="str">
            <v>non concerné</v>
          </cell>
          <cell r="AD42" t="str">
            <v>non concerné</v>
          </cell>
          <cell r="AE42" t="str">
            <v>non concerné</v>
          </cell>
          <cell r="AF42" t="str">
            <v>non concerné</v>
          </cell>
          <cell r="AG42" t="str">
            <v>non concerné</v>
          </cell>
          <cell r="AH42" t="str">
            <v>non concerné</v>
          </cell>
          <cell r="AI42" t="str">
            <v>non concerné</v>
          </cell>
          <cell r="AJ42" t="str">
            <v>non concerné</v>
          </cell>
          <cell r="AK42" t="str">
            <v>non concerné</v>
          </cell>
          <cell r="AM42" t="str">
            <v>non concerné</v>
          </cell>
          <cell r="AN42" t="str">
            <v>non concerné</v>
          </cell>
          <cell r="AO42" t="str">
            <v>non concerné</v>
          </cell>
        </row>
        <row r="45">
          <cell r="G45" t="str">
            <v>non concerné</v>
          </cell>
          <cell r="H45" t="str">
            <v>non concerné</v>
          </cell>
          <cell r="Y45" t="str">
            <v>non concerné</v>
          </cell>
          <cell r="Z45" t="str">
            <v>non concerné</v>
          </cell>
          <cell r="AA45" t="str">
            <v>non concerné</v>
          </cell>
          <cell r="AB45" t="str">
            <v>non concerné</v>
          </cell>
          <cell r="AC45" t="str">
            <v>non concerné</v>
          </cell>
          <cell r="AD45" t="str">
            <v>non concerné</v>
          </cell>
          <cell r="AE45" t="str">
            <v>non concerné</v>
          </cell>
          <cell r="AF45" t="str">
            <v>non concerné</v>
          </cell>
          <cell r="AG45" t="str">
            <v>non concerné</v>
          </cell>
          <cell r="AH45" t="str">
            <v>non concerné</v>
          </cell>
          <cell r="AI45" t="str">
            <v>non concerné</v>
          </cell>
          <cell r="AJ45" t="str">
            <v>non concerné</v>
          </cell>
          <cell r="AK45" t="str">
            <v>non concerné</v>
          </cell>
          <cell r="AM45" t="str">
            <v>non concerné</v>
          </cell>
          <cell r="AN45" t="str">
            <v>non concerné</v>
          </cell>
          <cell r="AO45" t="str">
            <v>non concerné</v>
          </cell>
        </row>
        <row r="48">
          <cell r="G48" t="str">
            <v>non concerné</v>
          </cell>
          <cell r="H48" t="str">
            <v>non concerné</v>
          </cell>
          <cell r="Y48" t="str">
            <v>non concerné</v>
          </cell>
          <cell r="Z48" t="str">
            <v>non concerné</v>
          </cell>
          <cell r="AA48" t="str">
            <v>non concerné</v>
          </cell>
          <cell r="AB48" t="str">
            <v>non concerné</v>
          </cell>
          <cell r="AC48" t="str">
            <v>non concerné</v>
          </cell>
          <cell r="AD48" t="str">
            <v>non concerné</v>
          </cell>
          <cell r="AE48" t="str">
            <v>non concerné</v>
          </cell>
          <cell r="AF48" t="str">
            <v>non concerné</v>
          </cell>
          <cell r="AG48" t="str">
            <v>non concerné</v>
          </cell>
          <cell r="AH48" t="str">
            <v>non concerné</v>
          </cell>
          <cell r="AI48" t="str">
            <v>non concerné</v>
          </cell>
          <cell r="AJ48" t="str">
            <v>non concerné</v>
          </cell>
          <cell r="AK48" t="str">
            <v>non concerné</v>
          </cell>
          <cell r="AM48" t="str">
            <v>non concerné</v>
          </cell>
          <cell r="AN48" t="str">
            <v>non concerné</v>
          </cell>
          <cell r="AO48" t="str">
            <v>non concerné</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8">
          <cell r="D38">
            <v>0</v>
          </cell>
          <cell r="E38">
            <v>0</v>
          </cell>
          <cell r="V38">
            <v>0</v>
          </cell>
          <cell r="W38">
            <v>0</v>
          </cell>
          <cell r="X38">
            <v>0</v>
          </cell>
          <cell r="Y38">
            <v>0</v>
          </cell>
          <cell r="Z38">
            <v>0</v>
          </cell>
          <cell r="AA38">
            <v>0</v>
          </cell>
          <cell r="AB38">
            <v>0</v>
          </cell>
          <cell r="AC38">
            <v>0</v>
          </cell>
          <cell r="AD38">
            <v>0</v>
          </cell>
          <cell r="AE38">
            <v>0</v>
          </cell>
          <cell r="AF38">
            <v>0</v>
          </cell>
          <cell r="AG38">
            <v>0</v>
          </cell>
          <cell r="AH38">
            <v>0</v>
          </cell>
          <cell r="AJ38">
            <v>0</v>
          </cell>
          <cell r="AL38">
            <v>0</v>
          </cell>
          <cell r="AN38">
            <v>0</v>
          </cell>
        </row>
        <row r="40">
          <cell r="D40" t="str">
            <v>non concerné</v>
          </cell>
          <cell r="E40" t="str">
            <v>non concerné</v>
          </cell>
          <cell r="V40" t="str">
            <v>non concerné</v>
          </cell>
          <cell r="W40" t="str">
            <v>non concerné</v>
          </cell>
          <cell r="X40" t="str">
            <v>non concerné</v>
          </cell>
          <cell r="Y40" t="str">
            <v>non concerné</v>
          </cell>
          <cell r="Z40" t="str">
            <v>non concerné</v>
          </cell>
          <cell r="AA40" t="str">
            <v>non concerné</v>
          </cell>
          <cell r="AB40" t="str">
            <v>non concerné</v>
          </cell>
          <cell r="AC40" t="str">
            <v>non concerné</v>
          </cell>
          <cell r="AD40" t="str">
            <v>non concerné</v>
          </cell>
          <cell r="AE40" t="str">
            <v>non concerné</v>
          </cell>
          <cell r="AF40" t="str">
            <v>non concerné</v>
          </cell>
          <cell r="AG40" t="str">
            <v>non concerné</v>
          </cell>
          <cell r="AH40" t="str">
            <v>non concerné</v>
          </cell>
          <cell r="AJ40" t="str">
            <v>non concerné</v>
          </cell>
          <cell r="AL40" t="str">
            <v>non concerné</v>
          </cell>
          <cell r="AN40" t="str">
            <v>non concerné</v>
          </cell>
        </row>
      </sheetData>
      <sheetData sheetId="2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5">
    <tabColor theme="4" tint="0.39997558519241921"/>
    <pageSetUpPr fitToPage="1"/>
  </sheetPr>
  <dimension ref="A2:P67"/>
  <sheetViews>
    <sheetView tabSelected="1" zoomScaleNormal="100" workbookViewId="0"/>
  </sheetViews>
  <sheetFormatPr baseColWidth="10" defaultRowHeight="15" x14ac:dyDescent="0.25"/>
  <cols>
    <col min="1" max="1" width="138.85546875" customWidth="1"/>
  </cols>
  <sheetData>
    <row r="2" spans="1:1" ht="15.75" x14ac:dyDescent="0.25">
      <c r="A2" s="5" t="s">
        <v>2709</v>
      </c>
    </row>
    <row r="3" spans="1:1" ht="15.75" x14ac:dyDescent="0.25">
      <c r="A3" s="5"/>
    </row>
    <row r="4" spans="1:1" x14ac:dyDescent="0.25">
      <c r="A4" s="4" t="s">
        <v>2758</v>
      </c>
    </row>
    <row r="5" spans="1:1" ht="72" x14ac:dyDescent="0.25">
      <c r="A5" s="9" t="s">
        <v>2729</v>
      </c>
    </row>
    <row r="6" spans="1:1" ht="29.25" x14ac:dyDescent="0.25">
      <c r="A6" s="10" t="s">
        <v>2660</v>
      </c>
    </row>
    <row r="7" spans="1:1" x14ac:dyDescent="0.25">
      <c r="A7" s="10"/>
    </row>
    <row r="8" spans="1:1" x14ac:dyDescent="0.25">
      <c r="A8" s="4"/>
    </row>
    <row r="9" spans="1:1" ht="15.75" x14ac:dyDescent="0.25">
      <c r="A9" s="5" t="s">
        <v>2503</v>
      </c>
    </row>
    <row r="10" spans="1:1" ht="15.75" x14ac:dyDescent="0.25">
      <c r="A10" s="5"/>
    </row>
    <row r="11" spans="1:1" x14ac:dyDescent="0.25">
      <c r="A11" s="4" t="s">
        <v>2712</v>
      </c>
    </row>
    <row r="12" spans="1:1" x14ac:dyDescent="0.25">
      <c r="A12" s="11" t="s">
        <v>2625</v>
      </c>
    </row>
    <row r="13" spans="1:1" x14ac:dyDescent="0.25">
      <c r="A13" s="11" t="s">
        <v>2738</v>
      </c>
    </row>
    <row r="14" spans="1:1" x14ac:dyDescent="0.25">
      <c r="A14" s="11" t="s">
        <v>2739</v>
      </c>
    </row>
    <row r="15" spans="1:1" ht="28.5" x14ac:dyDescent="0.25">
      <c r="A15" s="12" t="s">
        <v>2662</v>
      </c>
    </row>
    <row r="16" spans="1:1" ht="28.5" x14ac:dyDescent="0.25">
      <c r="A16" s="12" t="s">
        <v>2663</v>
      </c>
    </row>
    <row r="17" spans="1:1" x14ac:dyDescent="0.25">
      <c r="A17" s="4"/>
    </row>
    <row r="18" spans="1:1" ht="29.25" x14ac:dyDescent="0.25">
      <c r="A18" s="10" t="s">
        <v>2661</v>
      </c>
    </row>
    <row r="19" spans="1:1" ht="29.25" x14ac:dyDescent="0.25">
      <c r="A19" s="10" t="s">
        <v>2713</v>
      </c>
    </row>
    <row r="22" spans="1:1" ht="15.75" x14ac:dyDescent="0.25">
      <c r="A22" s="5" t="s">
        <v>2710</v>
      </c>
    </row>
    <row r="23" spans="1:1" ht="15.75" x14ac:dyDescent="0.25">
      <c r="A23" s="5"/>
    </row>
    <row r="24" spans="1:1" ht="72" x14ac:dyDescent="0.25">
      <c r="A24" s="10" t="s">
        <v>2714</v>
      </c>
    </row>
    <row r="25" spans="1:1" ht="44.25" customHeight="1" x14ac:dyDescent="0.25">
      <c r="A25" s="10" t="s">
        <v>2715</v>
      </c>
    </row>
    <row r="28" spans="1:1" ht="15.75" x14ac:dyDescent="0.25">
      <c r="A28" s="5" t="s">
        <v>2711</v>
      </c>
    </row>
    <row r="29" spans="1:1" ht="15.75" x14ac:dyDescent="0.25">
      <c r="A29" s="5"/>
    </row>
    <row r="30" spans="1:1" ht="57.75" x14ac:dyDescent="0.25">
      <c r="A30" s="10" t="s">
        <v>2716</v>
      </c>
    </row>
    <row r="31" spans="1:1" x14ac:dyDescent="0.25">
      <c r="A31" s="4"/>
    </row>
    <row r="32" spans="1:1" x14ac:dyDescent="0.25">
      <c r="A32" s="4"/>
    </row>
    <row r="33" spans="1:16" x14ac:dyDescent="0.25">
      <c r="A33" s="4"/>
    </row>
    <row r="34" spans="1:16" x14ac:dyDescent="0.25">
      <c r="A34" s="4"/>
      <c r="P34" s="4"/>
    </row>
    <row r="35" spans="1:16" x14ac:dyDescent="0.25">
      <c r="A35" s="4"/>
      <c r="P35" s="4"/>
    </row>
    <row r="36" spans="1:16" x14ac:dyDescent="0.25">
      <c r="A36" s="4"/>
      <c r="P36" s="4"/>
    </row>
    <row r="37" spans="1:16" x14ac:dyDescent="0.25">
      <c r="A37" s="4"/>
      <c r="P37" s="4"/>
    </row>
    <row r="38" spans="1:16" x14ac:dyDescent="0.25">
      <c r="A38" s="4"/>
      <c r="P38" s="4"/>
    </row>
    <row r="39" spans="1:16" x14ac:dyDescent="0.25">
      <c r="A39" s="4"/>
      <c r="P39" s="4"/>
    </row>
    <row r="40" spans="1:16" x14ac:dyDescent="0.25">
      <c r="A40" s="4"/>
      <c r="P40" s="4"/>
    </row>
    <row r="41" spans="1:16" x14ac:dyDescent="0.25">
      <c r="A41" s="4"/>
      <c r="P41" s="4"/>
    </row>
    <row r="42" spans="1:16" x14ac:dyDescent="0.25">
      <c r="A42" s="4"/>
      <c r="P42" s="4"/>
    </row>
    <row r="43" spans="1:16" x14ac:dyDescent="0.25">
      <c r="A43" s="4"/>
      <c r="P43" s="4"/>
    </row>
    <row r="44" spans="1:16" x14ac:dyDescent="0.25">
      <c r="A44" s="4"/>
      <c r="P44" s="4"/>
    </row>
    <row r="45" spans="1:16" x14ac:dyDescent="0.25">
      <c r="A45" s="4"/>
      <c r="P45" s="4"/>
    </row>
    <row r="46" spans="1:16" x14ac:dyDescent="0.25">
      <c r="A46" s="4"/>
      <c r="P46" s="4"/>
    </row>
    <row r="47" spans="1:16" x14ac:dyDescent="0.25">
      <c r="A47" s="4"/>
      <c r="P47" s="4"/>
    </row>
    <row r="48" spans="1:16" x14ac:dyDescent="0.25">
      <c r="A48" s="4"/>
      <c r="P48" s="4"/>
    </row>
    <row r="49" spans="1:16" x14ac:dyDescent="0.25">
      <c r="A49" s="4"/>
      <c r="P49" s="4"/>
    </row>
    <row r="50" spans="1:16" x14ac:dyDescent="0.25">
      <c r="A50" s="4"/>
      <c r="P50" s="4"/>
    </row>
    <row r="51" spans="1:16" x14ac:dyDescent="0.25">
      <c r="A51" s="4"/>
      <c r="P51" s="4"/>
    </row>
    <row r="52" spans="1:16" x14ac:dyDescent="0.25">
      <c r="A52" s="4" t="s">
        <v>2717</v>
      </c>
      <c r="P52" s="4"/>
    </row>
    <row r="53" spans="1:16" x14ac:dyDescent="0.25">
      <c r="A53" s="4" t="s">
        <v>2718</v>
      </c>
      <c r="B53" s="7"/>
      <c r="C53" s="8"/>
      <c r="P53" s="4"/>
    </row>
    <row r="54" spans="1:16" x14ac:dyDescent="0.25">
      <c r="B54" s="8"/>
      <c r="C54" s="8"/>
      <c r="P54" s="4"/>
    </row>
    <row r="55" spans="1:16" x14ac:dyDescent="0.25">
      <c r="P55" s="4"/>
    </row>
    <row r="56" spans="1:16" ht="15.75" x14ac:dyDescent="0.25">
      <c r="A56" s="5" t="s">
        <v>2719</v>
      </c>
      <c r="C56" s="341"/>
      <c r="P56" s="4"/>
    </row>
    <row r="57" spans="1:16" ht="72" x14ac:dyDescent="0.25">
      <c r="A57" s="10" t="s">
        <v>2723</v>
      </c>
      <c r="B57" s="6"/>
      <c r="C57" s="342"/>
      <c r="D57" s="6"/>
      <c r="E57" s="6"/>
      <c r="F57" s="6"/>
      <c r="G57" s="6"/>
      <c r="H57" s="6"/>
      <c r="I57" s="6"/>
      <c r="J57" s="6"/>
      <c r="K57" s="6"/>
      <c r="L57" s="6"/>
      <c r="M57" s="6"/>
      <c r="N57" s="6"/>
      <c r="O57" s="6"/>
      <c r="P57" s="4"/>
    </row>
    <row r="58" spans="1:16" x14ac:dyDescent="0.25">
      <c r="A58" s="10"/>
      <c r="B58" s="6"/>
      <c r="C58" s="343"/>
      <c r="D58" s="6"/>
      <c r="E58" s="6"/>
      <c r="F58" s="6"/>
      <c r="G58" s="6"/>
      <c r="H58" s="6"/>
      <c r="I58" s="6"/>
      <c r="J58" s="6"/>
      <c r="K58" s="6"/>
      <c r="L58" s="6"/>
      <c r="M58" s="6"/>
      <c r="N58" s="6"/>
      <c r="O58" s="6"/>
      <c r="P58" s="4"/>
    </row>
    <row r="59" spans="1:16" x14ac:dyDescent="0.25">
      <c r="A59" s="10" t="s">
        <v>2724</v>
      </c>
      <c r="B59" s="6"/>
      <c r="C59" s="342"/>
      <c r="D59" s="6"/>
      <c r="E59" s="6"/>
      <c r="F59" s="6"/>
      <c r="G59" s="6"/>
      <c r="H59" s="6"/>
      <c r="I59" s="6"/>
      <c r="J59" s="6"/>
      <c r="K59" s="6"/>
      <c r="L59" s="6"/>
      <c r="M59" s="6"/>
      <c r="N59" s="6"/>
      <c r="O59" s="6"/>
      <c r="P59" s="4"/>
    </row>
    <row r="60" spans="1:16" ht="29.25" x14ac:dyDescent="0.25">
      <c r="A60" s="192" t="s">
        <v>2725</v>
      </c>
      <c r="B60" s="6"/>
      <c r="C60" s="344"/>
      <c r="D60" s="6"/>
      <c r="E60" s="6"/>
      <c r="F60" s="6"/>
      <c r="G60" s="6"/>
      <c r="H60" s="6"/>
      <c r="I60" s="6"/>
      <c r="J60" s="6"/>
      <c r="K60" s="6"/>
      <c r="L60" s="6"/>
      <c r="M60" s="6"/>
      <c r="N60" s="6"/>
      <c r="O60" s="6"/>
      <c r="P60" s="4"/>
    </row>
    <row r="61" spans="1:16" ht="29.25" x14ac:dyDescent="0.25">
      <c r="A61" s="192" t="s">
        <v>2726</v>
      </c>
      <c r="B61" s="6"/>
      <c r="C61" s="344"/>
      <c r="D61" s="6"/>
      <c r="E61" s="6"/>
      <c r="F61" s="6"/>
      <c r="G61" s="6"/>
      <c r="H61" s="6"/>
      <c r="I61" s="6"/>
      <c r="J61" s="6"/>
      <c r="K61" s="6"/>
      <c r="L61" s="6"/>
      <c r="M61" s="6"/>
      <c r="N61" s="6"/>
      <c r="O61" s="6"/>
      <c r="P61" s="4"/>
    </row>
    <row r="62" spans="1:16" ht="29.25" x14ac:dyDescent="0.25">
      <c r="A62" s="192" t="s">
        <v>2727</v>
      </c>
      <c r="C62" s="344"/>
    </row>
    <row r="63" spans="1:16" x14ac:dyDescent="0.25">
      <c r="A63" s="10" t="s">
        <v>2728</v>
      </c>
      <c r="C63" s="342"/>
    </row>
    <row r="65" spans="1:1" ht="15.75" x14ac:dyDescent="0.25">
      <c r="A65" s="5"/>
    </row>
    <row r="66" spans="1:1" ht="15.75" x14ac:dyDescent="0.25">
      <c r="A66" s="5" t="s">
        <v>2659</v>
      </c>
    </row>
    <row r="67" spans="1:1" x14ac:dyDescent="0.25">
      <c r="A67" s="4" t="s">
        <v>2664</v>
      </c>
    </row>
  </sheetData>
  <pageMargins left="0.70866141732283472" right="0.70866141732283472" top="0.59055118110236227" bottom="0.59055118110236227" header="0.31496062992125984" footer="0.31496062992125984"/>
  <pageSetup paperSize="9" scale="57" fitToWidth="0" orientation="portrait" r:id="rId1"/>
  <headerFooter>
    <oddFooter>&amp;LSource RTC 2013&amp;RATIH/IP/ADI</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3">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2436</v>
      </c>
      <c r="B1" s="387"/>
      <c r="C1" s="387"/>
      <c r="D1" s="387"/>
      <c r="E1" s="387"/>
      <c r="F1" s="387"/>
      <c r="G1" s="387"/>
      <c r="H1" s="387"/>
      <c r="I1" s="387"/>
      <c r="J1" s="387"/>
      <c r="K1" s="387"/>
      <c r="L1" s="387"/>
      <c r="M1" s="387"/>
      <c r="N1" s="387"/>
      <c r="O1" s="390" t="s">
        <v>2626</v>
      </c>
      <c r="P1" s="390"/>
      <c r="Q1" s="390"/>
      <c r="R1" s="380" t="s">
        <v>2434</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2435</v>
      </c>
      <c r="S2" s="379"/>
    </row>
    <row r="3" spans="1:36" x14ac:dyDescent="0.2">
      <c r="A3" s="191"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369</v>
      </c>
      <c r="C7" s="26">
        <v>1</v>
      </c>
      <c r="D7" s="27">
        <v>28</v>
      </c>
      <c r="E7" s="28">
        <v>316</v>
      </c>
      <c r="F7" s="107">
        <v>114</v>
      </c>
      <c r="G7" s="108">
        <v>144</v>
      </c>
      <c r="H7" s="109">
        <v>58</v>
      </c>
      <c r="I7" s="28">
        <v>1</v>
      </c>
      <c r="J7" s="28">
        <v>1</v>
      </c>
      <c r="K7" s="28">
        <v>23</v>
      </c>
      <c r="L7" s="29">
        <v>0</v>
      </c>
      <c r="AI7" s="14"/>
      <c r="AJ7" s="14"/>
    </row>
    <row r="8" spans="1:36" x14ac:dyDescent="0.2">
      <c r="A8" s="30" t="s">
        <v>775</v>
      </c>
      <c r="B8" s="31">
        <v>126.01799662667052</v>
      </c>
      <c r="C8" s="177" t="str">
        <f>IF('[1]Synth. SA auxiliaires'!$Y$40="non concerné","",'[1]Synth. SA auxiliaires'!$Y$40)</f>
        <v/>
      </c>
      <c r="D8" s="32">
        <v>123.4267664644815</v>
      </c>
      <c r="E8" s="33">
        <v>125.60393103942168</v>
      </c>
      <c r="F8" s="110">
        <v>123.17008544587524</v>
      </c>
      <c r="G8" s="111">
        <v>124.66166708569173</v>
      </c>
      <c r="H8" s="112">
        <v>132.72711047047966</v>
      </c>
      <c r="I8" s="33">
        <v>164.27089250290521</v>
      </c>
      <c r="J8" s="33">
        <v>108.57073476923077</v>
      </c>
      <c r="K8" s="33">
        <v>133.95684602202519</v>
      </c>
      <c r="L8" s="34" t="s">
        <v>2654</v>
      </c>
      <c r="AI8" s="14"/>
      <c r="AJ8" s="14"/>
    </row>
    <row r="9" spans="1:36" ht="15" thickBot="1" x14ac:dyDescent="0.25">
      <c r="A9" s="30" t="s">
        <v>2652</v>
      </c>
      <c r="B9" s="31">
        <v>79.884944751470357</v>
      </c>
      <c r="C9" s="35"/>
      <c r="D9" s="32">
        <v>35.643001318460293</v>
      </c>
      <c r="E9" s="33">
        <v>83.286717080500679</v>
      </c>
      <c r="F9" s="110">
        <v>83.179585421471486</v>
      </c>
      <c r="G9" s="111">
        <v>88.023544810249632</v>
      </c>
      <c r="H9" s="112">
        <v>69.946163187649304</v>
      </c>
      <c r="I9" s="33">
        <v>0</v>
      </c>
      <c r="J9" s="33">
        <v>0</v>
      </c>
      <c r="K9" s="33">
        <v>73.363507696465149</v>
      </c>
      <c r="L9" s="34" t="s">
        <v>2654</v>
      </c>
      <c r="AI9" s="14"/>
      <c r="AJ9" s="14"/>
    </row>
    <row r="10" spans="1:36" x14ac:dyDescent="0.2">
      <c r="A10" s="36" t="s">
        <v>770</v>
      </c>
      <c r="B10" s="37">
        <v>75.771376527591968</v>
      </c>
      <c r="C10" s="38"/>
      <c r="D10" s="39">
        <v>88.703170902213884</v>
      </c>
      <c r="E10" s="40">
        <v>75.700993972548162</v>
      </c>
      <c r="F10" s="113">
        <v>75.517588592855176</v>
      </c>
      <c r="G10" s="114">
        <v>75.079436393639554</v>
      </c>
      <c r="H10" s="115">
        <v>79.961131131206017</v>
      </c>
      <c r="I10" s="40">
        <v>164.27089250290521</v>
      </c>
      <c r="J10" s="40">
        <v>108.57073476923077</v>
      </c>
      <c r="K10" s="40">
        <v>75.805022396401213</v>
      </c>
      <c r="L10" s="41" t="s">
        <v>2654</v>
      </c>
      <c r="AI10" s="14"/>
      <c r="AJ10" s="14"/>
    </row>
    <row r="11" spans="1:36" x14ac:dyDescent="0.2">
      <c r="A11" s="42" t="s">
        <v>771</v>
      </c>
      <c r="B11" s="43">
        <v>89.614588795041314</v>
      </c>
      <c r="C11" s="44"/>
      <c r="D11" s="45">
        <v>109.57452680564266</v>
      </c>
      <c r="E11" s="46">
        <v>88.509965073127205</v>
      </c>
      <c r="F11" s="116">
        <v>87.221685814382781</v>
      </c>
      <c r="G11" s="117">
        <v>86.865510131182916</v>
      </c>
      <c r="H11" s="118">
        <v>99.410278930416013</v>
      </c>
      <c r="I11" s="46">
        <v>164.27089250290521</v>
      </c>
      <c r="J11" s="46">
        <v>108.57073476923077</v>
      </c>
      <c r="K11" s="46">
        <v>101.57765832350498</v>
      </c>
      <c r="L11" s="47" t="s">
        <v>2654</v>
      </c>
      <c r="AI11" s="14"/>
      <c r="AJ11" s="14"/>
    </row>
    <row r="12" spans="1:36" x14ac:dyDescent="0.2">
      <c r="A12" s="30" t="s">
        <v>2653</v>
      </c>
      <c r="B12" s="31">
        <v>106.2705065462257</v>
      </c>
      <c r="C12" s="35"/>
      <c r="D12" s="32">
        <v>122.39454783106189</v>
      </c>
      <c r="E12" s="33">
        <v>104.06455481909535</v>
      </c>
      <c r="F12" s="110">
        <v>100.34662149705477</v>
      </c>
      <c r="G12" s="111">
        <v>103.80739069051995</v>
      </c>
      <c r="H12" s="112">
        <v>113.70325063104633</v>
      </c>
      <c r="I12" s="33">
        <v>164.27089250290521</v>
      </c>
      <c r="J12" s="33">
        <v>108.57073476923077</v>
      </c>
      <c r="K12" s="33">
        <v>110.8331840047988</v>
      </c>
      <c r="L12" s="34" t="s">
        <v>2654</v>
      </c>
      <c r="AI12" s="14"/>
      <c r="AJ12" s="14"/>
    </row>
    <row r="13" spans="1:36" x14ac:dyDescent="0.2">
      <c r="A13" s="42" t="s">
        <v>772</v>
      </c>
      <c r="B13" s="43">
        <v>124.83787760832348</v>
      </c>
      <c r="C13" s="44"/>
      <c r="D13" s="45">
        <v>134.46997593021223</v>
      </c>
      <c r="E13" s="46">
        <v>122.04090222991532</v>
      </c>
      <c r="F13" s="116">
        <v>116.42380437782401</v>
      </c>
      <c r="G13" s="117">
        <v>120.87705866590676</v>
      </c>
      <c r="H13" s="118">
        <v>148.00397219272568</v>
      </c>
      <c r="I13" s="46">
        <v>164.27089250290521</v>
      </c>
      <c r="J13" s="46">
        <v>108.57073476923077</v>
      </c>
      <c r="K13" s="46">
        <v>136.55917386883891</v>
      </c>
      <c r="L13" s="47" t="s">
        <v>2654</v>
      </c>
      <c r="X13" s="14"/>
      <c r="Y13" s="14"/>
      <c r="Z13" s="14"/>
      <c r="AI13" s="14"/>
      <c r="AJ13" s="14"/>
    </row>
    <row r="14" spans="1:36" ht="15" thickBot="1" x14ac:dyDescent="0.25">
      <c r="A14" s="48" t="s">
        <v>773</v>
      </c>
      <c r="B14" s="49">
        <v>163.4403896342165</v>
      </c>
      <c r="C14" s="50"/>
      <c r="D14" s="51">
        <v>144.09108747458689</v>
      </c>
      <c r="E14" s="52">
        <v>155.20465909542114</v>
      </c>
      <c r="F14" s="119">
        <v>139.89255422241339</v>
      </c>
      <c r="G14" s="120">
        <v>151.22116592164744</v>
      </c>
      <c r="H14" s="121">
        <v>180.32396986003792</v>
      </c>
      <c r="I14" s="52">
        <v>164.27089250290521</v>
      </c>
      <c r="J14" s="52">
        <v>108.57073476923077</v>
      </c>
      <c r="K14" s="52">
        <v>214.71296786538778</v>
      </c>
      <c r="L14" s="53" t="s">
        <v>2654</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369</v>
      </c>
      <c r="C19" s="26">
        <v>1</v>
      </c>
      <c r="D19" s="149">
        <v>28</v>
      </c>
      <c r="E19" s="90">
        <v>83</v>
      </c>
      <c r="F19" s="137">
        <v>31</v>
      </c>
      <c r="G19" s="90">
        <v>105</v>
      </c>
      <c r="H19" s="137">
        <v>39</v>
      </c>
      <c r="I19" s="90">
        <v>28</v>
      </c>
      <c r="J19" s="28">
        <v>0</v>
      </c>
      <c r="K19" s="137">
        <v>30</v>
      </c>
      <c r="L19" s="154">
        <v>1</v>
      </c>
      <c r="M19" s="90">
        <v>0</v>
      </c>
      <c r="N19" s="28">
        <v>0</v>
      </c>
      <c r="O19" s="29">
        <v>1</v>
      </c>
    </row>
    <row r="20" spans="1:26" x14ac:dyDescent="0.2">
      <c r="A20" s="30" t="s">
        <v>775</v>
      </c>
      <c r="B20" s="59">
        <v>126.01799662667052</v>
      </c>
      <c r="C20" s="123" t="str">
        <f>C8</f>
        <v/>
      </c>
      <c r="D20" s="150">
        <v>123.4267664644815</v>
      </c>
      <c r="E20" s="145">
        <v>119.90910129144108</v>
      </c>
      <c r="F20" s="138">
        <v>131.90110753677968</v>
      </c>
      <c r="G20" s="145">
        <v>128.34026703963272</v>
      </c>
      <c r="H20" s="138">
        <v>114.75774413277372</v>
      </c>
      <c r="I20" s="145">
        <v>115.22482214701914</v>
      </c>
      <c r="J20" s="33" t="s">
        <v>2654</v>
      </c>
      <c r="K20" s="138">
        <v>149.06257957237617</v>
      </c>
      <c r="L20" s="155">
        <v>164.27089250290521</v>
      </c>
      <c r="M20" s="145" t="s">
        <v>2654</v>
      </c>
      <c r="N20" s="33" t="s">
        <v>2654</v>
      </c>
      <c r="O20" s="34">
        <v>108.57073476923077</v>
      </c>
    </row>
    <row r="21" spans="1:26" ht="15" thickBot="1" x14ac:dyDescent="0.25">
      <c r="A21" s="30" t="s">
        <v>2652</v>
      </c>
      <c r="B21" s="59">
        <v>79.884944751470357</v>
      </c>
      <c r="C21" s="123"/>
      <c r="D21" s="150">
        <v>35.643001318460293</v>
      </c>
      <c r="E21" s="145">
        <v>83.67856451382373</v>
      </c>
      <c r="F21" s="138">
        <v>81.186343858353283</v>
      </c>
      <c r="G21" s="145">
        <v>100.97145743939586</v>
      </c>
      <c r="H21" s="138">
        <v>32.020350705619492</v>
      </c>
      <c r="I21" s="145">
        <v>29.577281170207161</v>
      </c>
      <c r="J21" s="33" t="s">
        <v>2654</v>
      </c>
      <c r="K21" s="138">
        <v>89.941741930404774</v>
      </c>
      <c r="L21" s="155">
        <v>0</v>
      </c>
      <c r="M21" s="145" t="s">
        <v>2654</v>
      </c>
      <c r="N21" s="33" t="s">
        <v>2654</v>
      </c>
      <c r="O21" s="34">
        <v>0</v>
      </c>
    </row>
    <row r="22" spans="1:26" x14ac:dyDescent="0.2">
      <c r="A22" s="36" t="s">
        <v>770</v>
      </c>
      <c r="B22" s="61">
        <v>75.771376527591968</v>
      </c>
      <c r="C22" s="124"/>
      <c r="D22" s="151">
        <v>88.703170902213884</v>
      </c>
      <c r="E22" s="146">
        <v>75.508145575528502</v>
      </c>
      <c r="F22" s="139">
        <v>76.823450672956611</v>
      </c>
      <c r="G22" s="146">
        <v>71.610234880930406</v>
      </c>
      <c r="H22" s="139">
        <v>85.67542941097112</v>
      </c>
      <c r="I22" s="146">
        <v>80.679366612427231</v>
      </c>
      <c r="J22" s="40" t="s">
        <v>2654</v>
      </c>
      <c r="K22" s="139">
        <v>79.974996274002208</v>
      </c>
      <c r="L22" s="156">
        <v>164.27089250290521</v>
      </c>
      <c r="M22" s="146" t="s">
        <v>2654</v>
      </c>
      <c r="N22" s="40" t="s">
        <v>2654</v>
      </c>
      <c r="O22" s="41">
        <v>108.57073476923077</v>
      </c>
    </row>
    <row r="23" spans="1:26" x14ac:dyDescent="0.2">
      <c r="A23" s="42" t="s">
        <v>771</v>
      </c>
      <c r="B23" s="63">
        <v>89.614588795041314</v>
      </c>
      <c r="C23" s="125"/>
      <c r="D23" s="152">
        <v>109.57452680564266</v>
      </c>
      <c r="E23" s="147">
        <v>86.638954611202507</v>
      </c>
      <c r="F23" s="140">
        <v>89.565501721641624</v>
      </c>
      <c r="G23" s="147">
        <v>84.89886638056818</v>
      </c>
      <c r="H23" s="140">
        <v>95.654363000167223</v>
      </c>
      <c r="I23" s="147">
        <v>98.62438830638213</v>
      </c>
      <c r="J23" s="46" t="s">
        <v>2654</v>
      </c>
      <c r="K23" s="140">
        <v>104.5738778715214</v>
      </c>
      <c r="L23" s="157">
        <v>164.27089250290521</v>
      </c>
      <c r="M23" s="147" t="s">
        <v>2654</v>
      </c>
      <c r="N23" s="46" t="s">
        <v>2654</v>
      </c>
      <c r="O23" s="47">
        <v>108.57073476923077</v>
      </c>
    </row>
    <row r="24" spans="1:26" x14ac:dyDescent="0.2">
      <c r="A24" s="30" t="s">
        <v>2653</v>
      </c>
      <c r="B24" s="59">
        <v>106.2705065462257</v>
      </c>
      <c r="C24" s="123"/>
      <c r="D24" s="150">
        <v>122.39454783106189</v>
      </c>
      <c r="E24" s="145">
        <v>99.048802772653772</v>
      </c>
      <c r="F24" s="138">
        <v>101.05611954921041</v>
      </c>
      <c r="G24" s="145">
        <v>101.24863059012519</v>
      </c>
      <c r="H24" s="138">
        <v>110.37169178500785</v>
      </c>
      <c r="I24" s="145">
        <v>111.35915699172213</v>
      </c>
      <c r="J24" s="33" t="s">
        <v>2654</v>
      </c>
      <c r="K24" s="138">
        <v>126.04054235049645</v>
      </c>
      <c r="L24" s="155">
        <v>164.27089250290521</v>
      </c>
      <c r="M24" s="145" t="s">
        <v>2654</v>
      </c>
      <c r="N24" s="33" t="s">
        <v>2654</v>
      </c>
      <c r="O24" s="34">
        <v>108.57073476923077</v>
      </c>
    </row>
    <row r="25" spans="1:26" x14ac:dyDescent="0.2">
      <c r="A25" s="42" t="s">
        <v>772</v>
      </c>
      <c r="B25" s="63">
        <v>124.83787760832348</v>
      </c>
      <c r="C25" s="125"/>
      <c r="D25" s="152">
        <v>134.46997593021223</v>
      </c>
      <c r="E25" s="147">
        <v>113.6762716037931</v>
      </c>
      <c r="F25" s="140">
        <v>123.86344755354463</v>
      </c>
      <c r="G25" s="147">
        <v>119.93259618722568</v>
      </c>
      <c r="H25" s="140">
        <v>127.61410575362129</v>
      </c>
      <c r="I25" s="147">
        <v>127.24509611758069</v>
      </c>
      <c r="J25" s="46" t="s">
        <v>2654</v>
      </c>
      <c r="K25" s="140">
        <v>153.50389133569817</v>
      </c>
      <c r="L25" s="157">
        <v>164.27089250290521</v>
      </c>
      <c r="M25" s="147" t="s">
        <v>2654</v>
      </c>
      <c r="N25" s="46" t="s">
        <v>2654</v>
      </c>
      <c r="O25" s="47">
        <v>108.57073476923077</v>
      </c>
    </row>
    <row r="26" spans="1:26" ht="15" thickBot="1" x14ac:dyDescent="0.25">
      <c r="A26" s="48" t="s">
        <v>773</v>
      </c>
      <c r="B26" s="65">
        <v>163.4403896342165</v>
      </c>
      <c r="C26" s="126"/>
      <c r="D26" s="153">
        <v>144.09108747458689</v>
      </c>
      <c r="E26" s="148">
        <v>136.12993263301382</v>
      </c>
      <c r="F26" s="141">
        <v>327.02631722985319</v>
      </c>
      <c r="G26" s="148">
        <v>161.56794298881996</v>
      </c>
      <c r="H26" s="141">
        <v>146.57785835411698</v>
      </c>
      <c r="I26" s="148">
        <v>154.66533906597371</v>
      </c>
      <c r="J26" s="52" t="s">
        <v>2654</v>
      </c>
      <c r="K26" s="141">
        <v>212.89096076942295</v>
      </c>
      <c r="L26" s="158">
        <v>164.27089250290521</v>
      </c>
      <c r="M26" s="148" t="s">
        <v>2654</v>
      </c>
      <c r="N26" s="52" t="s">
        <v>2654</v>
      </c>
      <c r="O26" s="53">
        <v>108.57073476923077</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369</v>
      </c>
      <c r="C31" s="58">
        <v>1</v>
      </c>
      <c r="D31" s="127">
        <v>20</v>
      </c>
      <c r="E31" s="28">
        <v>0</v>
      </c>
      <c r="F31" s="28">
        <v>0</v>
      </c>
      <c r="G31" s="28">
        <v>0</v>
      </c>
      <c r="H31" s="143">
        <v>3</v>
      </c>
      <c r="I31" s="90">
        <v>0</v>
      </c>
      <c r="J31" s="28">
        <v>0</v>
      </c>
      <c r="K31" s="28">
        <v>0</v>
      </c>
      <c r="L31" s="28">
        <v>0</v>
      </c>
      <c r="M31" s="137">
        <v>0</v>
      </c>
      <c r="N31" s="162">
        <v>0</v>
      </c>
    </row>
    <row r="32" spans="1:26" x14ac:dyDescent="0.2">
      <c r="A32" s="30" t="s">
        <v>775</v>
      </c>
      <c r="B32" s="59">
        <v>126.01799662667052</v>
      </c>
      <c r="C32" s="60" t="str">
        <f>C8</f>
        <v/>
      </c>
      <c r="D32" s="128">
        <v>131.00577704403642</v>
      </c>
      <c r="E32" s="33" t="s">
        <v>2654</v>
      </c>
      <c r="F32" s="33" t="s">
        <v>2654</v>
      </c>
      <c r="G32" s="33" t="s">
        <v>2654</v>
      </c>
      <c r="H32" s="76">
        <v>153.63063920861663</v>
      </c>
      <c r="I32" s="145" t="s">
        <v>2654</v>
      </c>
      <c r="J32" s="33" t="s">
        <v>2654</v>
      </c>
      <c r="K32" s="33" t="s">
        <v>2654</v>
      </c>
      <c r="L32" s="33" t="s">
        <v>2654</v>
      </c>
      <c r="M32" s="138" t="s">
        <v>2654</v>
      </c>
      <c r="N32" s="163" t="s">
        <v>2654</v>
      </c>
    </row>
    <row r="33" spans="1:20" ht="15" thickBot="1" x14ac:dyDescent="0.25">
      <c r="A33" s="30" t="s">
        <v>2652</v>
      </c>
      <c r="B33" s="59">
        <v>79.884944751470357</v>
      </c>
      <c r="C33" s="60"/>
      <c r="D33" s="128">
        <v>71.920894151899134</v>
      </c>
      <c r="E33" s="33" t="s">
        <v>2654</v>
      </c>
      <c r="F33" s="33" t="s">
        <v>2654</v>
      </c>
      <c r="G33" s="33" t="s">
        <v>2654</v>
      </c>
      <c r="H33" s="76">
        <v>79.58862382212051</v>
      </c>
      <c r="I33" s="145" t="s">
        <v>2654</v>
      </c>
      <c r="J33" s="33" t="s">
        <v>2654</v>
      </c>
      <c r="K33" s="33" t="s">
        <v>2654</v>
      </c>
      <c r="L33" s="33" t="s">
        <v>2654</v>
      </c>
      <c r="M33" s="138" t="s">
        <v>2654</v>
      </c>
      <c r="N33" s="163" t="s">
        <v>2654</v>
      </c>
    </row>
    <row r="34" spans="1:20" x14ac:dyDescent="0.2">
      <c r="A34" s="36" t="s">
        <v>770</v>
      </c>
      <c r="B34" s="61">
        <v>75.771376527591968</v>
      </c>
      <c r="C34" s="62"/>
      <c r="D34" s="129">
        <v>73.086156235345825</v>
      </c>
      <c r="E34" s="40" t="s">
        <v>2654</v>
      </c>
      <c r="F34" s="40" t="s">
        <v>2654</v>
      </c>
      <c r="G34" s="40" t="s">
        <v>2654</v>
      </c>
      <c r="H34" s="77">
        <v>90.187553087452713</v>
      </c>
      <c r="I34" s="146" t="s">
        <v>2654</v>
      </c>
      <c r="J34" s="40" t="s">
        <v>2654</v>
      </c>
      <c r="K34" s="40" t="s">
        <v>2654</v>
      </c>
      <c r="L34" s="40" t="s">
        <v>2654</v>
      </c>
      <c r="M34" s="139" t="s">
        <v>2654</v>
      </c>
      <c r="N34" s="164" t="s">
        <v>2654</v>
      </c>
    </row>
    <row r="35" spans="1:20" x14ac:dyDescent="0.2">
      <c r="A35" s="42" t="s">
        <v>771</v>
      </c>
      <c r="B35" s="63">
        <v>89.614588795041314</v>
      </c>
      <c r="C35" s="64"/>
      <c r="D35" s="130">
        <v>102.07491336476778</v>
      </c>
      <c r="E35" s="46" t="s">
        <v>2654</v>
      </c>
      <c r="F35" s="46" t="s">
        <v>2654</v>
      </c>
      <c r="G35" s="46" t="s">
        <v>2654</v>
      </c>
      <c r="H35" s="78">
        <v>97.836336091197836</v>
      </c>
      <c r="I35" s="147" t="s">
        <v>2654</v>
      </c>
      <c r="J35" s="46" t="s">
        <v>2654</v>
      </c>
      <c r="K35" s="46" t="s">
        <v>2654</v>
      </c>
      <c r="L35" s="46" t="s">
        <v>2654</v>
      </c>
      <c r="M35" s="140" t="s">
        <v>2654</v>
      </c>
      <c r="N35" s="165" t="s">
        <v>2654</v>
      </c>
    </row>
    <row r="36" spans="1:20" x14ac:dyDescent="0.2">
      <c r="A36" s="30" t="s">
        <v>2653</v>
      </c>
      <c r="B36" s="59">
        <v>106.2705065462257</v>
      </c>
      <c r="C36" s="60"/>
      <c r="D36" s="128">
        <v>113.34430785729475</v>
      </c>
      <c r="E36" s="33" t="s">
        <v>2654</v>
      </c>
      <c r="F36" s="33" t="s">
        <v>2654</v>
      </c>
      <c r="G36" s="33" t="s">
        <v>2654</v>
      </c>
      <c r="H36" s="76">
        <v>110.58430776410638</v>
      </c>
      <c r="I36" s="145" t="s">
        <v>2654</v>
      </c>
      <c r="J36" s="33" t="s">
        <v>2654</v>
      </c>
      <c r="K36" s="33" t="s">
        <v>2654</v>
      </c>
      <c r="L36" s="33" t="s">
        <v>2654</v>
      </c>
      <c r="M36" s="138" t="s">
        <v>2654</v>
      </c>
      <c r="N36" s="163" t="s">
        <v>2654</v>
      </c>
    </row>
    <row r="37" spans="1:20" x14ac:dyDescent="0.2">
      <c r="A37" s="42" t="s">
        <v>772</v>
      </c>
      <c r="B37" s="63">
        <v>124.83787760832348</v>
      </c>
      <c r="C37" s="64"/>
      <c r="D37" s="130">
        <v>135.68039655033775</v>
      </c>
      <c r="E37" s="46" t="s">
        <v>2654</v>
      </c>
      <c r="F37" s="46" t="s">
        <v>2654</v>
      </c>
      <c r="G37" s="46" t="s">
        <v>2654</v>
      </c>
      <c r="H37" s="78">
        <v>187.90177660378032</v>
      </c>
      <c r="I37" s="147" t="s">
        <v>2654</v>
      </c>
      <c r="J37" s="46" t="s">
        <v>2654</v>
      </c>
      <c r="K37" s="46" t="s">
        <v>2654</v>
      </c>
      <c r="L37" s="46" t="s">
        <v>2654</v>
      </c>
      <c r="M37" s="140" t="s">
        <v>2654</v>
      </c>
      <c r="N37" s="165" t="s">
        <v>2654</v>
      </c>
    </row>
    <row r="38" spans="1:20" ht="15" thickBot="1" x14ac:dyDescent="0.25">
      <c r="A38" s="48" t="s">
        <v>773</v>
      </c>
      <c r="B38" s="65">
        <v>163.4403896342165</v>
      </c>
      <c r="C38" s="66"/>
      <c r="D38" s="131">
        <v>169.66778941058735</v>
      </c>
      <c r="E38" s="52" t="s">
        <v>2654</v>
      </c>
      <c r="F38" s="52" t="s">
        <v>2654</v>
      </c>
      <c r="G38" s="52" t="s">
        <v>2654</v>
      </c>
      <c r="H38" s="79">
        <v>234.29225790758463</v>
      </c>
      <c r="I38" s="148" t="s">
        <v>2654</v>
      </c>
      <c r="J38" s="52" t="s">
        <v>2654</v>
      </c>
      <c r="K38" s="52" t="s">
        <v>2654</v>
      </c>
      <c r="L38" s="52" t="s">
        <v>2654</v>
      </c>
      <c r="M38" s="141" t="s">
        <v>2654</v>
      </c>
      <c r="N38" s="166" t="s">
        <v>2654</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89.614588795041314</v>
      </c>
      <c r="B41" s="184">
        <f t="shared" si="0"/>
        <v>0</v>
      </c>
      <c r="C41" s="184">
        <f t="shared" si="0"/>
        <v>109.57452680564266</v>
      </c>
      <c r="D41" s="184">
        <f t="shared" si="0"/>
        <v>88.509965073127205</v>
      </c>
      <c r="E41" s="184">
        <f t="shared" si="0"/>
        <v>87.221685814382781</v>
      </c>
      <c r="F41" s="184">
        <f t="shared" si="0"/>
        <v>86.865510131182916</v>
      </c>
      <c r="G41" s="184">
        <f t="shared" si="0"/>
        <v>99.410278930416013</v>
      </c>
      <c r="H41" s="184">
        <f t="shared" si="0"/>
        <v>164.27089250290521</v>
      </c>
      <c r="I41" s="184">
        <f t="shared" si="0"/>
        <v>108.57073476923077</v>
      </c>
      <c r="J41" s="184">
        <f t="shared" si="0"/>
        <v>101.57765832350498</v>
      </c>
      <c r="K41" s="184" t="str">
        <f t="shared" si="0"/>
        <v/>
      </c>
      <c r="L41" s="183" t="s">
        <v>778</v>
      </c>
      <c r="M41" s="184">
        <f t="shared" ref="M41:S41" si="1">IF(H31=0,"",H35)</f>
        <v>97.836336091197836</v>
      </c>
      <c r="N41" s="184" t="str">
        <f t="shared" si="1"/>
        <v/>
      </c>
      <c r="O41" s="184" t="str">
        <f t="shared" si="1"/>
        <v/>
      </c>
      <c r="P41" s="184" t="str">
        <f t="shared" si="1"/>
        <v/>
      </c>
      <c r="Q41" s="184" t="str">
        <f t="shared" si="1"/>
        <v/>
      </c>
      <c r="R41" s="184" t="str">
        <f t="shared" si="1"/>
        <v/>
      </c>
      <c r="S41" s="184" t="str">
        <f t="shared" si="1"/>
        <v/>
      </c>
    </row>
    <row r="42" spans="1:20" x14ac:dyDescent="0.2">
      <c r="A42" s="184">
        <f t="shared" ref="A42:K42" si="2">IF(B7=0,"",B12-B11)</f>
        <v>16.65591775118439</v>
      </c>
      <c r="B42" s="184">
        <f t="shared" si="2"/>
        <v>0</v>
      </c>
      <c r="C42" s="184">
        <f t="shared" si="2"/>
        <v>12.820021025419223</v>
      </c>
      <c r="D42" s="184">
        <f t="shared" si="2"/>
        <v>15.554589745968144</v>
      </c>
      <c r="E42" s="184">
        <f t="shared" si="2"/>
        <v>13.124935682671989</v>
      </c>
      <c r="F42" s="184">
        <f t="shared" si="2"/>
        <v>16.941880559337037</v>
      </c>
      <c r="G42" s="184">
        <f t="shared" si="2"/>
        <v>14.292971700630318</v>
      </c>
      <c r="H42" s="184">
        <f t="shared" si="2"/>
        <v>0</v>
      </c>
      <c r="I42" s="184">
        <f t="shared" si="2"/>
        <v>0</v>
      </c>
      <c r="J42" s="184">
        <f t="shared" si="2"/>
        <v>9.2555256812938183</v>
      </c>
      <c r="K42" s="184" t="str">
        <f t="shared" si="2"/>
        <v/>
      </c>
      <c r="L42" s="183" t="s">
        <v>779</v>
      </c>
      <c r="M42" s="184">
        <f t="shared" ref="M42:S42" si="3">IF(H31=0,"",H36-H35)</f>
        <v>12.747971672908548</v>
      </c>
      <c r="N42" s="184" t="str">
        <f t="shared" si="3"/>
        <v/>
      </c>
      <c r="O42" s="184" t="str">
        <f t="shared" si="3"/>
        <v/>
      </c>
      <c r="P42" s="184" t="str">
        <f t="shared" si="3"/>
        <v/>
      </c>
      <c r="Q42" s="184" t="str">
        <f t="shared" si="3"/>
        <v/>
      </c>
      <c r="R42" s="184" t="str">
        <f t="shared" si="3"/>
        <v/>
      </c>
      <c r="S42" s="184" t="str">
        <f t="shared" si="3"/>
        <v/>
      </c>
    </row>
    <row r="43" spans="1:20" x14ac:dyDescent="0.2">
      <c r="A43" s="184">
        <f t="shared" ref="A43:K43" si="4">IF(B7=0,"",B13-B12)</f>
        <v>18.567371062097777</v>
      </c>
      <c r="B43" s="184">
        <f t="shared" si="4"/>
        <v>0</v>
      </c>
      <c r="C43" s="184">
        <f t="shared" si="4"/>
        <v>12.075428099150344</v>
      </c>
      <c r="D43" s="184">
        <f t="shared" si="4"/>
        <v>17.976347410819969</v>
      </c>
      <c r="E43" s="184">
        <f t="shared" si="4"/>
        <v>16.077182880769243</v>
      </c>
      <c r="F43" s="184">
        <f t="shared" si="4"/>
        <v>17.069667975386807</v>
      </c>
      <c r="G43" s="184">
        <f t="shared" si="4"/>
        <v>34.300721561679353</v>
      </c>
      <c r="H43" s="184">
        <f t="shared" si="4"/>
        <v>0</v>
      </c>
      <c r="I43" s="184">
        <f t="shared" si="4"/>
        <v>0</v>
      </c>
      <c r="J43" s="184">
        <f t="shared" si="4"/>
        <v>25.725989864040116</v>
      </c>
      <c r="K43" s="184" t="str">
        <f t="shared" si="4"/>
        <v/>
      </c>
      <c r="L43" s="183" t="s">
        <v>780</v>
      </c>
      <c r="M43" s="184">
        <f t="shared" ref="M43:S43" si="5">IF(H31=0,"",H37-H36)</f>
        <v>77.317468839673936</v>
      </c>
      <c r="N43" s="184" t="str">
        <f t="shared" si="5"/>
        <v/>
      </c>
      <c r="O43" s="184" t="str">
        <f t="shared" si="5"/>
        <v/>
      </c>
      <c r="P43" s="184" t="str">
        <f t="shared" si="5"/>
        <v/>
      </c>
      <c r="Q43" s="184" t="str">
        <f t="shared" si="5"/>
        <v/>
      </c>
      <c r="R43" s="184" t="str">
        <f t="shared" si="5"/>
        <v/>
      </c>
      <c r="S43" s="184" t="str">
        <f t="shared" si="5"/>
        <v/>
      </c>
    </row>
    <row r="44" spans="1:20" x14ac:dyDescent="0.2">
      <c r="A44" s="184">
        <f t="shared" ref="A44:K44" si="6">IF(B7=0,"",B11-B10)</f>
        <v>13.843212267449346</v>
      </c>
      <c r="B44" s="184">
        <f t="shared" si="6"/>
        <v>0</v>
      </c>
      <c r="C44" s="184">
        <f t="shared" si="6"/>
        <v>20.871355903428778</v>
      </c>
      <c r="D44" s="184">
        <f t="shared" si="6"/>
        <v>12.808971100579043</v>
      </c>
      <c r="E44" s="184">
        <f t="shared" si="6"/>
        <v>11.704097221527604</v>
      </c>
      <c r="F44" s="184">
        <f t="shared" si="6"/>
        <v>11.786073737543362</v>
      </c>
      <c r="G44" s="184">
        <f t="shared" si="6"/>
        <v>19.449147799209996</v>
      </c>
      <c r="H44" s="184">
        <f t="shared" si="6"/>
        <v>0</v>
      </c>
      <c r="I44" s="184">
        <f t="shared" si="6"/>
        <v>0</v>
      </c>
      <c r="J44" s="184">
        <f t="shared" si="6"/>
        <v>25.772635927103764</v>
      </c>
      <c r="K44" s="184" t="str">
        <f t="shared" si="6"/>
        <v/>
      </c>
      <c r="L44" s="183" t="s">
        <v>781</v>
      </c>
      <c r="M44" s="184">
        <f t="shared" ref="M44:S44" si="7">IF(H31=0,"",H35-H34)</f>
        <v>7.6487830037451232</v>
      </c>
      <c r="N44" s="184" t="str">
        <f t="shared" si="7"/>
        <v/>
      </c>
      <c r="O44" s="184" t="str">
        <f t="shared" si="7"/>
        <v/>
      </c>
      <c r="P44" s="184" t="str">
        <f t="shared" si="7"/>
        <v/>
      </c>
      <c r="Q44" s="184" t="str">
        <f t="shared" si="7"/>
        <v/>
      </c>
      <c r="R44" s="184" t="str">
        <f t="shared" si="7"/>
        <v/>
      </c>
      <c r="S44" s="184" t="str">
        <f t="shared" si="7"/>
        <v/>
      </c>
    </row>
    <row r="45" spans="1:20" x14ac:dyDescent="0.2">
      <c r="A45" s="184">
        <f t="shared" ref="A45:K45" si="8">IF(B7=0,"",B14-B13)</f>
        <v>38.60251202589302</v>
      </c>
      <c r="B45" s="184">
        <f t="shared" si="8"/>
        <v>0</v>
      </c>
      <c r="C45" s="184">
        <f t="shared" si="8"/>
        <v>9.6211115443746564</v>
      </c>
      <c r="D45" s="184">
        <f t="shared" si="8"/>
        <v>33.163756865505817</v>
      </c>
      <c r="E45" s="184">
        <f t="shared" si="8"/>
        <v>23.468749844589382</v>
      </c>
      <c r="F45" s="184">
        <f t="shared" si="8"/>
        <v>30.344107255740681</v>
      </c>
      <c r="G45" s="184">
        <f t="shared" si="8"/>
        <v>32.319997667312236</v>
      </c>
      <c r="H45" s="184">
        <f t="shared" si="8"/>
        <v>0</v>
      </c>
      <c r="I45" s="184">
        <f t="shared" si="8"/>
        <v>0</v>
      </c>
      <c r="J45" s="184">
        <f t="shared" si="8"/>
        <v>78.15379399654887</v>
      </c>
      <c r="K45" s="184" t="str">
        <f t="shared" si="8"/>
        <v/>
      </c>
      <c r="L45" s="183" t="s">
        <v>782</v>
      </c>
      <c r="M45" s="184">
        <f t="shared" ref="M45:S45" si="9">IF(H31=0,"",H38-H37)</f>
        <v>46.390481303804307</v>
      </c>
      <c r="N45" s="184" t="str">
        <f t="shared" si="9"/>
        <v/>
      </c>
      <c r="O45" s="184" t="str">
        <f t="shared" si="9"/>
        <v/>
      </c>
      <c r="P45" s="184" t="str">
        <f t="shared" si="9"/>
        <v/>
      </c>
      <c r="Q45" s="184" t="str">
        <f t="shared" si="9"/>
        <v/>
      </c>
      <c r="R45" s="184" t="str">
        <f t="shared" si="9"/>
        <v/>
      </c>
      <c r="S45" s="184" t="str">
        <f t="shared" si="9"/>
        <v/>
      </c>
    </row>
    <row r="46" spans="1:20" x14ac:dyDescent="0.2">
      <c r="A46" s="184">
        <f t="shared" ref="A46:K46" si="10">IF(B7=0,"",B8)</f>
        <v>126.01799662667052</v>
      </c>
      <c r="B46" s="184" t="str">
        <f t="shared" si="10"/>
        <v/>
      </c>
      <c r="C46" s="184">
        <f t="shared" si="10"/>
        <v>123.4267664644815</v>
      </c>
      <c r="D46" s="184">
        <f t="shared" si="10"/>
        <v>125.60393103942168</v>
      </c>
      <c r="E46" s="184">
        <f t="shared" si="10"/>
        <v>123.17008544587524</v>
      </c>
      <c r="F46" s="184">
        <f t="shared" si="10"/>
        <v>124.66166708569173</v>
      </c>
      <c r="G46" s="184">
        <f t="shared" si="10"/>
        <v>132.72711047047966</v>
      </c>
      <c r="H46" s="184">
        <f t="shared" si="10"/>
        <v>164.27089250290521</v>
      </c>
      <c r="I46" s="184">
        <f t="shared" si="10"/>
        <v>108.57073476923077</v>
      </c>
      <c r="J46" s="184">
        <f t="shared" si="10"/>
        <v>133.95684602202519</v>
      </c>
      <c r="K46" s="184" t="str">
        <f t="shared" si="10"/>
        <v/>
      </c>
      <c r="L46" s="183" t="s">
        <v>783</v>
      </c>
      <c r="M46" s="184">
        <f t="shared" ref="M46:S46" si="11">IF(H31=0,"",H32)</f>
        <v>153.63063920861663</v>
      </c>
      <c r="N46" s="184" t="str">
        <f t="shared" si="11"/>
        <v/>
      </c>
      <c r="O46" s="184" t="str">
        <f t="shared" si="11"/>
        <v/>
      </c>
      <c r="P46" s="184" t="str">
        <f t="shared" si="11"/>
        <v/>
      </c>
      <c r="Q46" s="184" t="str">
        <f t="shared" si="11"/>
        <v/>
      </c>
      <c r="R46" s="184" t="str">
        <f t="shared" si="11"/>
        <v/>
      </c>
      <c r="S46" s="184" t="str">
        <f t="shared" si="11"/>
        <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89.614588795041314</v>
      </c>
      <c r="C49" s="184">
        <v>0</v>
      </c>
      <c r="D49" s="184">
        <f t="shared" ref="D49:O49" si="12">IF(D19=0,"",D23)</f>
        <v>109.57452680564266</v>
      </c>
      <c r="E49" s="184">
        <f t="shared" si="12"/>
        <v>86.638954611202507</v>
      </c>
      <c r="F49" s="184">
        <f t="shared" si="12"/>
        <v>89.565501721641624</v>
      </c>
      <c r="G49" s="184">
        <f t="shared" si="12"/>
        <v>84.89886638056818</v>
      </c>
      <c r="H49" s="184">
        <f t="shared" si="12"/>
        <v>95.654363000167223</v>
      </c>
      <c r="I49" s="184">
        <f t="shared" si="12"/>
        <v>98.62438830638213</v>
      </c>
      <c r="J49" s="184" t="str">
        <f t="shared" si="12"/>
        <v/>
      </c>
      <c r="K49" s="184">
        <f t="shared" si="12"/>
        <v>104.5738778715214</v>
      </c>
      <c r="L49" s="184">
        <f t="shared" si="12"/>
        <v>164.27089250290521</v>
      </c>
      <c r="M49" s="184" t="str">
        <f t="shared" si="12"/>
        <v/>
      </c>
      <c r="N49" s="184" t="str">
        <f t="shared" si="12"/>
        <v/>
      </c>
      <c r="O49" s="184">
        <f t="shared" si="12"/>
        <v>108.57073476923077</v>
      </c>
      <c r="P49" s="184">
        <f>IF(D31=0,"",D35)</f>
        <v>102.07491336476778</v>
      </c>
      <c r="Q49" s="184" t="str">
        <f>IF(E31=0,"",E35)</f>
        <v/>
      </c>
      <c r="R49" s="184" t="str">
        <f>IF(F31=0,"",F35)</f>
        <v/>
      </c>
      <c r="S49" s="184" t="str">
        <f>IF(G31=0,"",G35)</f>
        <v/>
      </c>
    </row>
    <row r="50" spans="1:29" x14ac:dyDescent="0.2">
      <c r="A50" s="183" t="s">
        <v>779</v>
      </c>
      <c r="B50" s="184">
        <f>IF(B19=0,"",B24-B23)</f>
        <v>16.65591775118439</v>
      </c>
      <c r="C50" s="184">
        <v>0</v>
      </c>
      <c r="D50" s="184">
        <f t="shared" ref="D50:O50" si="13">IF(D19=0,"",D24-D23)</f>
        <v>12.820021025419223</v>
      </c>
      <c r="E50" s="184">
        <f t="shared" si="13"/>
        <v>12.409848161451265</v>
      </c>
      <c r="F50" s="184">
        <f t="shared" si="13"/>
        <v>11.490617827568784</v>
      </c>
      <c r="G50" s="184">
        <f t="shared" si="13"/>
        <v>16.349764209557009</v>
      </c>
      <c r="H50" s="184">
        <f t="shared" si="13"/>
        <v>14.717328784840632</v>
      </c>
      <c r="I50" s="184">
        <f t="shared" si="13"/>
        <v>12.734768685340001</v>
      </c>
      <c r="J50" s="184" t="str">
        <f t="shared" si="13"/>
        <v/>
      </c>
      <c r="K50" s="184">
        <f t="shared" si="13"/>
        <v>21.466664478975048</v>
      </c>
      <c r="L50" s="184">
        <f t="shared" si="13"/>
        <v>0</v>
      </c>
      <c r="M50" s="184" t="str">
        <f t="shared" si="13"/>
        <v/>
      </c>
      <c r="N50" s="184" t="str">
        <f t="shared" si="13"/>
        <v/>
      </c>
      <c r="O50" s="184">
        <f t="shared" si="13"/>
        <v>0</v>
      </c>
      <c r="P50" s="184">
        <f>IF(D31=0,"",D36-D35)</f>
        <v>11.26939449252697</v>
      </c>
      <c r="Q50" s="184" t="str">
        <f>IF(E31=0,"",E36-E35)</f>
        <v/>
      </c>
      <c r="R50" s="184" t="str">
        <f>IF(F31=0,"",F36-F35)</f>
        <v/>
      </c>
      <c r="S50" s="184" t="str">
        <f>IF(G31=0,"",G36-G35)</f>
        <v/>
      </c>
    </row>
    <row r="51" spans="1:29" x14ac:dyDescent="0.2">
      <c r="A51" s="183" t="s">
        <v>780</v>
      </c>
      <c r="B51" s="184">
        <f>IF(B19=0,"",B25-B24)</f>
        <v>18.567371062097777</v>
      </c>
      <c r="C51" s="184">
        <v>0</v>
      </c>
      <c r="D51" s="184">
        <f t="shared" ref="D51:O51" si="14">IF(D19=0,"",D25-D24)</f>
        <v>12.075428099150344</v>
      </c>
      <c r="E51" s="184">
        <f t="shared" si="14"/>
        <v>14.627468831139325</v>
      </c>
      <c r="F51" s="184">
        <f t="shared" si="14"/>
        <v>22.807328004334224</v>
      </c>
      <c r="G51" s="184">
        <f t="shared" si="14"/>
        <v>18.683965597100496</v>
      </c>
      <c r="H51" s="184">
        <f t="shared" si="14"/>
        <v>17.242413968613434</v>
      </c>
      <c r="I51" s="184">
        <f t="shared" si="14"/>
        <v>15.885939125858556</v>
      </c>
      <c r="J51" s="184" t="str">
        <f t="shared" si="14"/>
        <v/>
      </c>
      <c r="K51" s="184">
        <f t="shared" si="14"/>
        <v>27.463348985201719</v>
      </c>
      <c r="L51" s="184">
        <f t="shared" si="14"/>
        <v>0</v>
      </c>
      <c r="M51" s="184" t="str">
        <f t="shared" si="14"/>
        <v/>
      </c>
      <c r="N51" s="184" t="str">
        <f t="shared" si="14"/>
        <v/>
      </c>
      <c r="O51" s="184">
        <f t="shared" si="14"/>
        <v>0</v>
      </c>
      <c r="P51" s="184">
        <f>IF(D31=0,"",D37-D36)</f>
        <v>22.336088693042996</v>
      </c>
      <c r="Q51" s="184" t="str">
        <f>IF(E31=0,"",E37-E36)</f>
        <v/>
      </c>
      <c r="R51" s="184" t="str">
        <f>IF(F31=0,"",F37-F36)</f>
        <v/>
      </c>
      <c r="S51" s="184" t="str">
        <f>IF(G31=0,"",G37-G36)</f>
        <v/>
      </c>
    </row>
    <row r="52" spans="1:29" x14ac:dyDescent="0.2">
      <c r="A52" s="183" t="s">
        <v>781</v>
      </c>
      <c r="B52" s="184">
        <f>IF(B19=0,"",B23-B22)</f>
        <v>13.843212267449346</v>
      </c>
      <c r="C52" s="184">
        <v>0</v>
      </c>
      <c r="D52" s="184">
        <f t="shared" ref="D52:O52" si="15">IF(D19=0,"",D23-D22)</f>
        <v>20.871355903428778</v>
      </c>
      <c r="E52" s="184">
        <f t="shared" si="15"/>
        <v>11.130809035674005</v>
      </c>
      <c r="F52" s="184">
        <f t="shared" si="15"/>
        <v>12.742051048685013</v>
      </c>
      <c r="G52" s="184">
        <f t="shared" si="15"/>
        <v>13.288631499637773</v>
      </c>
      <c r="H52" s="184">
        <f t="shared" si="15"/>
        <v>9.9789335891961031</v>
      </c>
      <c r="I52" s="184">
        <f t="shared" si="15"/>
        <v>17.945021693954899</v>
      </c>
      <c r="J52" s="184" t="str">
        <f t="shared" si="15"/>
        <v/>
      </c>
      <c r="K52" s="184">
        <f t="shared" si="15"/>
        <v>24.598881597519195</v>
      </c>
      <c r="L52" s="184">
        <f t="shared" si="15"/>
        <v>0</v>
      </c>
      <c r="M52" s="184" t="str">
        <f t="shared" si="15"/>
        <v/>
      </c>
      <c r="N52" s="184" t="str">
        <f t="shared" si="15"/>
        <v/>
      </c>
      <c r="O52" s="184">
        <f t="shared" si="15"/>
        <v>0</v>
      </c>
      <c r="P52" s="184">
        <f>IF(D31=0,"",D35-D34)</f>
        <v>28.988757129421955</v>
      </c>
      <c r="Q52" s="184" t="str">
        <f>IF(E31=0,"",E35-E34)</f>
        <v/>
      </c>
      <c r="R52" s="184" t="str">
        <f>IF(F31=0,"",F35-F34)</f>
        <v/>
      </c>
      <c r="S52" s="184" t="str">
        <f>IF(G31=0,"",G35-G34)</f>
        <v/>
      </c>
      <c r="AB52" s="15"/>
      <c r="AC52" s="15"/>
    </row>
    <row r="53" spans="1:29" x14ac:dyDescent="0.2">
      <c r="A53" s="183" t="s">
        <v>782</v>
      </c>
      <c r="B53" s="184">
        <f>IF(B19=0,"",B26-B25)</f>
        <v>38.60251202589302</v>
      </c>
      <c r="C53" s="184">
        <v>0</v>
      </c>
      <c r="D53" s="184">
        <f t="shared" ref="D53:O53" si="16">IF(D19=0,"",D26-D25)</f>
        <v>9.6211115443746564</v>
      </c>
      <c r="E53" s="184">
        <f t="shared" si="16"/>
        <v>22.453661029220726</v>
      </c>
      <c r="F53" s="184">
        <f t="shared" si="16"/>
        <v>203.16286967630856</v>
      </c>
      <c r="G53" s="184">
        <f t="shared" si="16"/>
        <v>41.635346801594281</v>
      </c>
      <c r="H53" s="184">
        <f t="shared" si="16"/>
        <v>18.963752600495695</v>
      </c>
      <c r="I53" s="184">
        <f t="shared" si="16"/>
        <v>27.420242948393025</v>
      </c>
      <c r="J53" s="184" t="str">
        <f t="shared" si="16"/>
        <v/>
      </c>
      <c r="K53" s="184">
        <f t="shared" si="16"/>
        <v>59.387069433724776</v>
      </c>
      <c r="L53" s="184">
        <f t="shared" si="16"/>
        <v>0</v>
      </c>
      <c r="M53" s="184" t="str">
        <f t="shared" si="16"/>
        <v/>
      </c>
      <c r="N53" s="184" t="str">
        <f t="shared" si="16"/>
        <v/>
      </c>
      <c r="O53" s="184">
        <f t="shared" si="16"/>
        <v>0</v>
      </c>
      <c r="P53" s="184">
        <f>IF(D31=0,"",D38-D37)</f>
        <v>33.987392860249599</v>
      </c>
      <c r="Q53" s="184" t="str">
        <f>IF(E31=0,"",E38-E37)</f>
        <v/>
      </c>
      <c r="R53" s="184" t="str">
        <f>IF(F31=0,"",F38-F37)</f>
        <v/>
      </c>
      <c r="S53" s="184" t="str">
        <f>IF(G31=0,"",G38-G37)</f>
        <v/>
      </c>
      <c r="AB53" s="15"/>
      <c r="AC53" s="15"/>
    </row>
    <row r="54" spans="1:29" x14ac:dyDescent="0.2">
      <c r="A54" s="183" t="s">
        <v>783</v>
      </c>
      <c r="B54" s="184">
        <f t="shared" ref="B54:O54" si="17">IF(B19=0,"",B20)</f>
        <v>126.01799662667052</v>
      </c>
      <c r="C54" s="184" t="str">
        <f t="shared" si="17"/>
        <v/>
      </c>
      <c r="D54" s="184">
        <f t="shared" si="17"/>
        <v>123.4267664644815</v>
      </c>
      <c r="E54" s="184">
        <f t="shared" si="17"/>
        <v>119.90910129144108</v>
      </c>
      <c r="F54" s="184">
        <f t="shared" si="17"/>
        <v>131.90110753677968</v>
      </c>
      <c r="G54" s="184">
        <f t="shared" si="17"/>
        <v>128.34026703963272</v>
      </c>
      <c r="H54" s="184">
        <f t="shared" si="17"/>
        <v>114.75774413277372</v>
      </c>
      <c r="I54" s="184">
        <f t="shared" si="17"/>
        <v>115.22482214701914</v>
      </c>
      <c r="J54" s="184" t="str">
        <f t="shared" si="17"/>
        <v/>
      </c>
      <c r="K54" s="184">
        <f t="shared" si="17"/>
        <v>149.06257957237617</v>
      </c>
      <c r="L54" s="184">
        <f t="shared" si="17"/>
        <v>164.27089250290521</v>
      </c>
      <c r="M54" s="184" t="str">
        <f t="shared" si="17"/>
        <v/>
      </c>
      <c r="N54" s="184" t="str">
        <f t="shared" si="17"/>
        <v/>
      </c>
      <c r="O54" s="184">
        <f t="shared" si="17"/>
        <v>108.57073476923077</v>
      </c>
      <c r="P54" s="184">
        <f>IF(D31=0,"",D32)</f>
        <v>131.00577704403642</v>
      </c>
      <c r="Q54" s="184" t="str">
        <f>IF(E31=0,"",E32)</f>
        <v/>
      </c>
      <c r="R54" s="184" t="str">
        <f>IF(F31=0,"",F32)</f>
        <v/>
      </c>
      <c r="S54" s="184" t="str">
        <f>IF(G31=0,"",G32)</f>
        <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97.154804934117593</v>
      </c>
      <c r="C60" s="69">
        <v>40.198544435103564</v>
      </c>
      <c r="D60" s="69">
        <v>56.956260499014121</v>
      </c>
      <c r="E60" s="69">
        <v>9.9435397692486607</v>
      </c>
      <c r="F60" s="69">
        <v>0.86651009332735862</v>
      </c>
      <c r="G60" s="70">
        <v>1.1086317509001007</v>
      </c>
      <c r="H60" s="171">
        <v>109.07348654759382</v>
      </c>
      <c r="I60" s="68">
        <v>2.1485852176538494</v>
      </c>
      <c r="J60" s="171">
        <v>106.92490132993997</v>
      </c>
      <c r="K60" s="68">
        <v>9.1488669529864841E-2</v>
      </c>
      <c r="L60" s="171">
        <v>106.8334126604101</v>
      </c>
      <c r="M60" s="169">
        <v>1.2910011826937677</v>
      </c>
      <c r="N60" s="69">
        <v>0.38420089910768762</v>
      </c>
      <c r="O60" s="69">
        <v>0.24619762414870283</v>
      </c>
      <c r="P60" s="69">
        <v>0.20232024059231793</v>
      </c>
      <c r="Q60" s="69">
        <v>6.5560115171276551E-2</v>
      </c>
      <c r="R60" s="70">
        <v>2.1892800617137529</v>
      </c>
      <c r="S60" s="71">
        <v>109.02269272212381</v>
      </c>
    </row>
    <row r="61" spans="1:29" x14ac:dyDescent="0.2">
      <c r="A61" s="30" t="s">
        <v>794</v>
      </c>
      <c r="B61" s="72">
        <v>0.89114295848246017</v>
      </c>
      <c r="C61" s="73">
        <v>0.36871722236361654</v>
      </c>
      <c r="D61" s="73">
        <v>0.52242573611884446</v>
      </c>
      <c r="E61" s="73">
        <v>9.1206147279747324E-2</v>
      </c>
      <c r="F61" s="73">
        <v>7.9479791930649971E-3</v>
      </c>
      <c r="G61" s="74">
        <v>1.0168816447469085E-2</v>
      </c>
      <c r="H61" s="172">
        <v>1.0004659014027426</v>
      </c>
      <c r="I61" s="72">
        <v>1.9707688041884514E-2</v>
      </c>
      <c r="J61" s="172">
        <v>0.98075821336085811</v>
      </c>
      <c r="K61" s="72">
        <v>8.3917088493723458E-4</v>
      </c>
      <c r="L61" s="172">
        <v>0.97991904247592088</v>
      </c>
      <c r="M61" s="170">
        <v>1.1841582247324064E-2</v>
      </c>
      <c r="N61" s="73">
        <v>3.5240452195299918E-3</v>
      </c>
      <c r="O61" s="73">
        <v>2.2582236596944954E-3</v>
      </c>
      <c r="P61" s="73">
        <v>1.8557626448283586E-3</v>
      </c>
      <c r="Q61" s="73">
        <v>6.0134375270271174E-4</v>
      </c>
      <c r="R61" s="74">
        <v>2.0080957524079623E-2</v>
      </c>
      <c r="S61" s="75">
        <v>1</v>
      </c>
    </row>
    <row r="62" spans="1:29" x14ac:dyDescent="0.2">
      <c r="A62" s="30" t="s">
        <v>775</v>
      </c>
      <c r="B62" s="32">
        <v>113.45926000230868</v>
      </c>
      <c r="C62" s="33">
        <v>50.4099104640961</v>
      </c>
      <c r="D62" s="33">
        <v>63.049349538212603</v>
      </c>
      <c r="E62" s="33">
        <v>11.784369547231561</v>
      </c>
      <c r="F62" s="33">
        <v>1.2360738037595471</v>
      </c>
      <c r="G62" s="76">
        <v>1.4409430752405876</v>
      </c>
      <c r="H62" s="34">
        <v>127.92064642854055</v>
      </c>
      <c r="I62" s="32">
        <v>4.742294451413545</v>
      </c>
      <c r="J62" s="34">
        <v>123.17835197712685</v>
      </c>
      <c r="K62" s="32">
        <v>0.14488127518954694</v>
      </c>
      <c r="L62" s="34">
        <v>123.03347070193733</v>
      </c>
      <c r="M62" s="128">
        <v>1.854428042826741</v>
      </c>
      <c r="N62" s="33">
        <v>0.48226805869304967</v>
      </c>
      <c r="O62" s="33">
        <v>0.27768076453279017</v>
      </c>
      <c r="P62" s="33">
        <v>0.29521906781473767</v>
      </c>
      <c r="Q62" s="33">
        <v>7.4918326671751051E-2</v>
      </c>
      <c r="R62" s="76">
        <v>2.9845142605390707</v>
      </c>
      <c r="S62" s="59">
        <v>126.01798496247646</v>
      </c>
    </row>
    <row r="63" spans="1:29" ht="15" thickBot="1" x14ac:dyDescent="0.25">
      <c r="A63" s="30" t="s">
        <v>2652</v>
      </c>
      <c r="B63" s="32">
        <v>80.054893846436002</v>
      </c>
      <c r="C63" s="33">
        <v>43.744639114998833</v>
      </c>
      <c r="D63" s="33">
        <v>41.004325485886675</v>
      </c>
      <c r="E63" s="33">
        <v>15.123764057218878</v>
      </c>
      <c r="F63" s="33">
        <v>3.018266321953043</v>
      </c>
      <c r="G63" s="76">
        <v>1.7450086054867358</v>
      </c>
      <c r="H63" s="34">
        <v>87.686252013892798</v>
      </c>
      <c r="I63" s="32">
        <v>38.017688151040801</v>
      </c>
      <c r="J63" s="34">
        <v>77.160513036116484</v>
      </c>
      <c r="K63" s="32">
        <v>1.3812923749734964</v>
      </c>
      <c r="L63" s="34">
        <v>77.177451539782496</v>
      </c>
      <c r="M63" s="128">
        <v>5.1281708866888067</v>
      </c>
      <c r="N63" s="33">
        <v>0.73342313207694632</v>
      </c>
      <c r="O63" s="33">
        <v>0.46867106667305919</v>
      </c>
      <c r="P63" s="33">
        <v>0.5612874000049165</v>
      </c>
      <c r="Q63" s="33">
        <v>0.29120968111055873</v>
      </c>
      <c r="R63" s="76">
        <v>6.4643739848883781</v>
      </c>
      <c r="S63" s="59">
        <v>79.884952522271803</v>
      </c>
    </row>
    <row r="64" spans="1:29" x14ac:dyDescent="0.2">
      <c r="A64" s="36" t="s">
        <v>770</v>
      </c>
      <c r="B64" s="39">
        <v>67.814567036055763</v>
      </c>
      <c r="C64" s="40">
        <v>25.928104493515505</v>
      </c>
      <c r="D64" s="40">
        <v>36.665530140983684</v>
      </c>
      <c r="E64" s="40">
        <v>4.8972011736706644</v>
      </c>
      <c r="F64" s="40">
        <v>2.3516974566535728E-2</v>
      </c>
      <c r="G64" s="77">
        <v>0.14749394364684199</v>
      </c>
      <c r="H64" s="41">
        <v>76.837660526193872</v>
      </c>
      <c r="I64" s="39">
        <v>0.23225646650100704</v>
      </c>
      <c r="J64" s="41">
        <v>74.469082006334276</v>
      </c>
      <c r="K64" s="39">
        <v>0</v>
      </c>
      <c r="L64" s="41">
        <v>74.346398005081724</v>
      </c>
      <c r="M64" s="129">
        <v>0.46808332753911053</v>
      </c>
      <c r="N64" s="40">
        <v>4.1285258851117591E-3</v>
      </c>
      <c r="O64" s="40">
        <v>0</v>
      </c>
      <c r="P64" s="40">
        <v>4.3240721953153913E-2</v>
      </c>
      <c r="Q64" s="40">
        <v>0</v>
      </c>
      <c r="R64" s="77">
        <v>0.88594740995027099</v>
      </c>
      <c r="S64" s="61">
        <v>75.771376527591968</v>
      </c>
    </row>
    <row r="65" spans="1:19" x14ac:dyDescent="0.2">
      <c r="A65" s="42" t="s">
        <v>771</v>
      </c>
      <c r="B65" s="45">
        <v>78.722901719169244</v>
      </c>
      <c r="C65" s="46">
        <v>31.99746234190706</v>
      </c>
      <c r="D65" s="46">
        <v>44.008737936014221</v>
      </c>
      <c r="E65" s="46">
        <v>6.4934429911481049</v>
      </c>
      <c r="F65" s="46">
        <v>6.5628403998621174E-2</v>
      </c>
      <c r="G65" s="78">
        <v>0.50513462466684855</v>
      </c>
      <c r="H65" s="47">
        <v>89.417988215762236</v>
      </c>
      <c r="I65" s="45">
        <v>0.55037591461368063</v>
      </c>
      <c r="J65" s="47">
        <v>88.105330399107771</v>
      </c>
      <c r="K65" s="45">
        <v>0</v>
      </c>
      <c r="L65" s="47">
        <v>87.946216175472969</v>
      </c>
      <c r="M65" s="130">
        <v>0.66927677350578485</v>
      </c>
      <c r="N65" s="46">
        <v>0.19770363076203851</v>
      </c>
      <c r="O65" s="46">
        <v>7.8845019459825402E-2</v>
      </c>
      <c r="P65" s="46">
        <v>9.3797778839401352E-2</v>
      </c>
      <c r="Q65" s="46">
        <v>0</v>
      </c>
      <c r="R65" s="78">
        <v>1.2639331707086938</v>
      </c>
      <c r="S65" s="63">
        <v>89.614588795041314</v>
      </c>
    </row>
    <row r="66" spans="1:19" x14ac:dyDescent="0.2">
      <c r="A66" s="30" t="s">
        <v>2653</v>
      </c>
      <c r="B66" s="32">
        <v>95.907210819049737</v>
      </c>
      <c r="C66" s="33">
        <v>41.069743390357701</v>
      </c>
      <c r="D66" s="33">
        <v>53.781133758050004</v>
      </c>
      <c r="E66" s="33">
        <v>8.4518617205044055</v>
      </c>
      <c r="F66" s="33">
        <v>0.25793240616120827</v>
      </c>
      <c r="G66" s="76">
        <v>1.0250508389120752</v>
      </c>
      <c r="H66" s="34">
        <v>107.15646501497413</v>
      </c>
      <c r="I66" s="32">
        <v>1.2885485630582019</v>
      </c>
      <c r="J66" s="34">
        <v>104.57798569458808</v>
      </c>
      <c r="K66" s="32">
        <v>0</v>
      </c>
      <c r="L66" s="34">
        <v>104.529778702654</v>
      </c>
      <c r="M66" s="128">
        <v>0.95040667385229372</v>
      </c>
      <c r="N66" s="33">
        <v>0.33291509657458435</v>
      </c>
      <c r="O66" s="33">
        <v>0.1722005700773323</v>
      </c>
      <c r="P66" s="33">
        <v>0.15909843371959762</v>
      </c>
      <c r="Q66" s="33">
        <v>0</v>
      </c>
      <c r="R66" s="76">
        <v>1.8560332889957869</v>
      </c>
      <c r="S66" s="59">
        <v>106.2705065462257</v>
      </c>
    </row>
    <row r="67" spans="1:19" x14ac:dyDescent="0.2">
      <c r="A67" s="42" t="s">
        <v>772</v>
      </c>
      <c r="B67" s="45">
        <v>112.64308028460978</v>
      </c>
      <c r="C67" s="46">
        <v>52.375239156870691</v>
      </c>
      <c r="D67" s="46">
        <v>65.892566672943502</v>
      </c>
      <c r="E67" s="46">
        <v>10.896651393661703</v>
      </c>
      <c r="F67" s="46">
        <v>0.98820163129020111</v>
      </c>
      <c r="G67" s="78">
        <v>1.5886814301916075</v>
      </c>
      <c r="H67" s="47">
        <v>125.79394185443186</v>
      </c>
      <c r="I67" s="45">
        <v>2.8841698780552183</v>
      </c>
      <c r="J67" s="47">
        <v>122.91044696171407</v>
      </c>
      <c r="K67" s="45">
        <v>0</v>
      </c>
      <c r="L67" s="47">
        <v>122.686904608961</v>
      </c>
      <c r="M67" s="130">
        <v>1.4315932632470079</v>
      </c>
      <c r="N67" s="46">
        <v>0.50535264547124237</v>
      </c>
      <c r="O67" s="46">
        <v>0.30883062968484787</v>
      </c>
      <c r="P67" s="46">
        <v>0.3044509748034761</v>
      </c>
      <c r="Q67" s="46">
        <v>4.9443943399274305E-2</v>
      </c>
      <c r="R67" s="78">
        <v>2.6634961769349981</v>
      </c>
      <c r="S67" s="63">
        <v>124.83787760832348</v>
      </c>
    </row>
    <row r="68" spans="1:19" ht="15" thickBot="1" x14ac:dyDescent="0.25">
      <c r="A68" s="48" t="s">
        <v>773</v>
      </c>
      <c r="B68" s="51">
        <v>144.76793668046292</v>
      </c>
      <c r="C68" s="52">
        <v>70.123850374069036</v>
      </c>
      <c r="D68" s="52">
        <v>82.333121577346191</v>
      </c>
      <c r="E68" s="52">
        <v>18.203944686653308</v>
      </c>
      <c r="F68" s="52">
        <v>3.3971193607375789</v>
      </c>
      <c r="G68" s="79">
        <v>2.7368937195697751</v>
      </c>
      <c r="H68" s="53">
        <v>166.22479971221236</v>
      </c>
      <c r="I68" s="51">
        <v>7.6186029382497384</v>
      </c>
      <c r="J68" s="53">
        <v>162.21902072905931</v>
      </c>
      <c r="K68" s="51">
        <v>0</v>
      </c>
      <c r="L68" s="53">
        <v>162.21902072905931</v>
      </c>
      <c r="M68" s="131">
        <v>3.0349042450116355</v>
      </c>
      <c r="N68" s="52">
        <v>0.8769990609896583</v>
      </c>
      <c r="O68" s="52">
        <v>0.65276552806336197</v>
      </c>
      <c r="P68" s="52">
        <v>0.5563168584365803</v>
      </c>
      <c r="Q68" s="52">
        <v>0.15590732081356606</v>
      </c>
      <c r="R68" s="79">
        <v>4.7732144863826154</v>
      </c>
      <c r="S68" s="65">
        <v>163.4403896342165</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LGG-MT-LM-STR-Clin'!$AB$33="non concerné","",'[1]ETPR LGG-MT-LM-STR-Clin'!$AB$33)</f>
        <v/>
      </c>
      <c r="C88" s="179" t="str">
        <f>IF('[1]ETPR LGG-MT-LM-STR-Clin'!$AB$36="non concerné","",'[1]ETPR LGG-MT-LM-STR-Clin'!$AB$36)</f>
        <v/>
      </c>
      <c r="D88" s="180" t="str">
        <f>IF('[1]ETPR LGG-MT-LM-STR-Clin'!$AB$39="non concerné","",'[1]ETPR LGG-MT-LM-STR-Clin'!$AB$39)</f>
        <v/>
      </c>
      <c r="E88" s="181" t="str">
        <f>IF('[1]ETPR LGG-MT-LM-STR-Clin'!$AB$18=0,"",'[1]Synth. SA auxiliaires'!$Y$38/'[1]ETPR LGG-MT-LM-STR-Clin'!$AB$18)</f>
        <v/>
      </c>
      <c r="F88" s="182" t="str">
        <f>IF('[1]ETPR LGG-MT-LM-STR-Clin'!$AB$14=0,"",'[1]Synth. SA auxiliaires'!$Y$38/'[1]ETPR LGG-MT-LM-STR-Clin'!$AB$14)</f>
        <v/>
      </c>
      <c r="G88" s="178" t="str">
        <f>IF('[1]ETPR LGG-MT-LM-STR-Clin'!$AB$42="non concerné","",'[1]ETPR LGG-MT-LM-STR-Clin'!$AB$42)</f>
        <v/>
      </c>
      <c r="H88" s="179" t="str">
        <f>IF('[1]ETPR LGG-MT-LM-STR-Clin'!$AB$45="non concerné","",'[1]ETPR LGG-MT-LM-STR-Clin'!$AB$45)</f>
        <v/>
      </c>
      <c r="I88" s="180" t="str">
        <f>IF('[1]ETPR LGG-MT-LM-STR-Clin'!$AB$48="non concerné","",'[1]ETPR LGG-MT-LM-STR-Clin'!$AB$48)</f>
        <v/>
      </c>
      <c r="J88" s="181" t="str">
        <f>IF('[1]ETPR LGG-MT-LM-STR-Clin'!$AB$27=0,"",'[1]Synth. SA auxiliaires'!$Y$38/'[1]ETPR LGG-MT-LM-STR-Clin'!$AB$27)</f>
        <v/>
      </c>
      <c r="K88" s="182" t="str">
        <f>IF(('[1]ETPR LGG-MT-LM-STR-Clin'!$AB$27-SUM('[1]ETPR LGG-MT-LM-STR-Clin'!$AB$29:$AB$30))=0,"",'[1]Synth. SA auxiliaires'!$Y$38/('[1]ETPR LGG-MT-LM-STR-Clin'!$AB$27-SUM('[1]ETPR LGG-MT-LM-STR-Clin'!$AB$29:$AB$30)))</f>
        <v/>
      </c>
    </row>
    <row r="89" spans="1:11" x14ac:dyDescent="0.2">
      <c r="A89" s="24" t="s">
        <v>769</v>
      </c>
      <c r="B89" s="27">
        <v>351</v>
      </c>
      <c r="C89" s="83"/>
      <c r="D89" s="84"/>
      <c r="E89" s="85"/>
      <c r="F89" s="86"/>
      <c r="G89" s="27">
        <v>368</v>
      </c>
      <c r="H89" s="83"/>
      <c r="I89" s="84"/>
      <c r="J89" s="85"/>
      <c r="K89" s="86"/>
    </row>
    <row r="90" spans="1:11" x14ac:dyDescent="0.2">
      <c r="A90" s="30" t="s">
        <v>783</v>
      </c>
      <c r="B90" s="87">
        <v>109177.5288641681</v>
      </c>
      <c r="C90" s="88">
        <v>109386.17892647878</v>
      </c>
      <c r="D90" s="89">
        <v>145627.25402696739</v>
      </c>
      <c r="E90" s="90">
        <v>2997.6096140058935</v>
      </c>
      <c r="F90" s="29">
        <v>4555.8240729897207</v>
      </c>
      <c r="G90" s="87">
        <v>44094.843193948909</v>
      </c>
      <c r="H90" s="88">
        <v>44163.135943819041</v>
      </c>
      <c r="I90" s="89">
        <v>44301.013101364231</v>
      </c>
      <c r="J90" s="90">
        <v>858.83347039266675</v>
      </c>
      <c r="K90" s="29">
        <v>864.59941221258805</v>
      </c>
    </row>
    <row r="91" spans="1:11" ht="15" thickBot="1" x14ac:dyDescent="0.25">
      <c r="A91" s="30" t="s">
        <v>2652</v>
      </c>
      <c r="B91" s="87">
        <v>34875.278471068392</v>
      </c>
      <c r="C91" s="88">
        <v>35052.842567562424</v>
      </c>
      <c r="D91" s="89">
        <v>30078.789366032786</v>
      </c>
      <c r="E91" s="90">
        <v>3258.8085637465047</v>
      </c>
      <c r="F91" s="29">
        <v>3583.2311315699017</v>
      </c>
      <c r="G91" s="87">
        <v>5494.4899759950013</v>
      </c>
      <c r="H91" s="88">
        <v>5495.6977419724108</v>
      </c>
      <c r="I91" s="89">
        <v>5453.4087867915123</v>
      </c>
      <c r="J91" s="90">
        <v>338.90978502731326</v>
      </c>
      <c r="K91" s="29">
        <v>342.42721371766498</v>
      </c>
    </row>
    <row r="92" spans="1:11" x14ac:dyDescent="0.2">
      <c r="A92" s="36" t="s">
        <v>770</v>
      </c>
      <c r="B92" s="91">
        <v>66929.590029761908</v>
      </c>
      <c r="C92" s="92">
        <v>66929.590029761908</v>
      </c>
      <c r="D92" s="93">
        <v>111812.29021356151</v>
      </c>
      <c r="E92" s="94">
        <v>1210.5542447416976</v>
      </c>
      <c r="F92" s="95">
        <v>1905.965909090909</v>
      </c>
      <c r="G92" s="91">
        <v>39604.64970124932</v>
      </c>
      <c r="H92" s="92">
        <v>39605.349701249317</v>
      </c>
      <c r="I92" s="93">
        <v>39781.325029032036</v>
      </c>
      <c r="J92" s="94">
        <v>539.79187099865305</v>
      </c>
      <c r="K92" s="95">
        <v>543.49259198239997</v>
      </c>
    </row>
    <row r="93" spans="1:11" x14ac:dyDescent="0.2">
      <c r="A93" s="42" t="s">
        <v>771</v>
      </c>
      <c r="B93" s="96">
        <v>89875.109284493432</v>
      </c>
      <c r="C93" s="97">
        <v>89893.342289542663</v>
      </c>
      <c r="D93" s="98">
        <v>127582.68316901042</v>
      </c>
      <c r="E93" s="99">
        <v>2064.6294713579409</v>
      </c>
      <c r="F93" s="100">
        <v>3073.0490898592429</v>
      </c>
      <c r="G93" s="96">
        <v>41674.081616455092</v>
      </c>
      <c r="H93" s="97">
        <v>41683.809932551325</v>
      </c>
      <c r="I93" s="98">
        <v>41910.266911511004</v>
      </c>
      <c r="J93" s="99">
        <v>667.5363908980745</v>
      </c>
      <c r="K93" s="100">
        <v>667.5363908980745</v>
      </c>
    </row>
    <row r="94" spans="1:11" x14ac:dyDescent="0.2">
      <c r="A94" s="30" t="s">
        <v>2653</v>
      </c>
      <c r="B94" s="87">
        <v>107037.02015113349</v>
      </c>
      <c r="C94" s="88">
        <v>107037.02015113349</v>
      </c>
      <c r="D94" s="89">
        <v>143776.84742647057</v>
      </c>
      <c r="E94" s="90">
        <v>2754.2098623224174</v>
      </c>
      <c r="F94" s="29">
        <v>4196.3855421686749</v>
      </c>
      <c r="G94" s="87">
        <v>43563.591033868186</v>
      </c>
      <c r="H94" s="88">
        <v>43639.292311369602</v>
      </c>
      <c r="I94" s="89">
        <v>43787.14980108801</v>
      </c>
      <c r="J94" s="90">
        <v>827.34401946508478</v>
      </c>
      <c r="K94" s="29">
        <v>829.71039296064248</v>
      </c>
    </row>
    <row r="95" spans="1:11" x14ac:dyDescent="0.2">
      <c r="A95" s="42" t="s">
        <v>772</v>
      </c>
      <c r="B95" s="96">
        <v>127192.31356618465</v>
      </c>
      <c r="C95" s="97">
        <v>127364.63873638812</v>
      </c>
      <c r="D95" s="98">
        <v>164854.84643838304</v>
      </c>
      <c r="E95" s="99">
        <v>3452.4038710345185</v>
      </c>
      <c r="F95" s="100">
        <v>5407.7526483066667</v>
      </c>
      <c r="G95" s="96">
        <v>45951.73347308347</v>
      </c>
      <c r="H95" s="97">
        <v>46043.51744034655</v>
      </c>
      <c r="I95" s="98">
        <v>46084.302122275913</v>
      </c>
      <c r="J95" s="99">
        <v>1015.5602065215567</v>
      </c>
      <c r="K95" s="100">
        <v>1017.7446229041403</v>
      </c>
    </row>
    <row r="96" spans="1:11" ht="15" thickBot="1" x14ac:dyDescent="0.25">
      <c r="A96" s="48" t="s">
        <v>773</v>
      </c>
      <c r="B96" s="101">
        <v>153422.56846574155</v>
      </c>
      <c r="C96" s="102">
        <v>154054.0664855447</v>
      </c>
      <c r="D96" s="103">
        <v>186325.00316455698</v>
      </c>
      <c r="E96" s="104">
        <v>4425.8536585365855</v>
      </c>
      <c r="F96" s="105">
        <v>7004.6336206896558</v>
      </c>
      <c r="G96" s="101">
        <v>49089.939208685035</v>
      </c>
      <c r="H96" s="102">
        <v>49089.939208685035</v>
      </c>
      <c r="I96" s="103">
        <v>49171.424237603329</v>
      </c>
      <c r="J96" s="104">
        <v>1226.1525588775451</v>
      </c>
      <c r="K96" s="105">
        <v>1236.8511968921675</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4">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2441</v>
      </c>
      <c r="B1" s="387"/>
      <c r="C1" s="387"/>
      <c r="D1" s="387"/>
      <c r="E1" s="387"/>
      <c r="F1" s="387"/>
      <c r="G1" s="387"/>
      <c r="H1" s="387"/>
      <c r="I1" s="387"/>
      <c r="J1" s="387"/>
      <c r="K1" s="387"/>
      <c r="L1" s="387"/>
      <c r="M1" s="387"/>
      <c r="N1" s="387"/>
      <c r="O1" s="390" t="s">
        <v>2626</v>
      </c>
      <c r="P1" s="390"/>
      <c r="Q1" s="390"/>
      <c r="R1" s="380" t="s">
        <v>2439</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2440</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808</v>
      </c>
      <c r="C7" s="26">
        <v>1</v>
      </c>
      <c r="D7" s="27">
        <v>29</v>
      </c>
      <c r="E7" s="28">
        <v>394</v>
      </c>
      <c r="F7" s="107">
        <v>123</v>
      </c>
      <c r="G7" s="108">
        <v>151</v>
      </c>
      <c r="H7" s="109">
        <v>120</v>
      </c>
      <c r="I7" s="28">
        <v>50</v>
      </c>
      <c r="J7" s="28">
        <v>100</v>
      </c>
      <c r="K7" s="28">
        <v>219</v>
      </c>
      <c r="L7" s="29">
        <v>16</v>
      </c>
      <c r="AI7" s="14"/>
      <c r="AJ7" s="14"/>
    </row>
    <row r="8" spans="1:36" x14ac:dyDescent="0.2">
      <c r="A8" s="30" t="s">
        <v>775</v>
      </c>
      <c r="B8" s="31">
        <v>0.35623759660613197</v>
      </c>
      <c r="C8" s="177" t="str">
        <f>IF('[1]Synth. SA auxiliaires'!$Z$40="non concerné","",'[1]Synth. SA auxiliaires'!$Z$40)</f>
        <v/>
      </c>
      <c r="D8" s="32">
        <v>0.21374658593177071</v>
      </c>
      <c r="E8" s="33">
        <v>0.31219453162915567</v>
      </c>
      <c r="F8" s="110">
        <v>0.23748994685090544</v>
      </c>
      <c r="G8" s="111">
        <v>0.31289877404058597</v>
      </c>
      <c r="H8" s="112">
        <v>0.38788055932581234</v>
      </c>
      <c r="I8" s="33">
        <v>0.43811985044589397</v>
      </c>
      <c r="J8" s="33">
        <v>0.46313662887073137</v>
      </c>
      <c r="K8" s="33">
        <v>0.39132597433766764</v>
      </c>
      <c r="L8" s="34">
        <v>0.29478986340805086</v>
      </c>
      <c r="AI8" s="14"/>
      <c r="AJ8" s="14"/>
    </row>
    <row r="9" spans="1:36" ht="15" thickBot="1" x14ac:dyDescent="0.25">
      <c r="A9" s="30" t="s">
        <v>2652</v>
      </c>
      <c r="B9" s="31">
        <v>0.21001756810673153</v>
      </c>
      <c r="C9" s="35"/>
      <c r="D9" s="32">
        <v>6.1799928453483345E-2</v>
      </c>
      <c r="E9" s="33">
        <v>0.15897504325101036</v>
      </c>
      <c r="F9" s="110">
        <v>6.2316054972062135E-2</v>
      </c>
      <c r="G9" s="111">
        <v>0.13510218583417583</v>
      </c>
      <c r="H9" s="112">
        <v>0.21114538290486071</v>
      </c>
      <c r="I9" s="33">
        <v>0.20587818367745039</v>
      </c>
      <c r="J9" s="33">
        <v>0.30718567720921414</v>
      </c>
      <c r="K9" s="33">
        <v>0.22117323203001465</v>
      </c>
      <c r="L9" s="34">
        <v>9.3795858957019557E-2</v>
      </c>
      <c r="AI9" s="14"/>
      <c r="AJ9" s="14"/>
    </row>
    <row r="10" spans="1:36" x14ac:dyDescent="0.2">
      <c r="A10" s="36" t="s">
        <v>770</v>
      </c>
      <c r="B10" s="37">
        <v>0.20034490399185217</v>
      </c>
      <c r="C10" s="38"/>
      <c r="D10" s="39">
        <v>0.15963725090134012</v>
      </c>
      <c r="E10" s="40">
        <v>0.1964228457612481</v>
      </c>
      <c r="F10" s="113">
        <v>0.17856256506516546</v>
      </c>
      <c r="G10" s="114">
        <v>0.21460988722231744</v>
      </c>
      <c r="H10" s="115">
        <v>0.24400155657420006</v>
      </c>
      <c r="I10" s="40">
        <v>0.27382977744771758</v>
      </c>
      <c r="J10" s="40">
        <v>0.21645732086142783</v>
      </c>
      <c r="K10" s="40">
        <v>0.22516487291594126</v>
      </c>
      <c r="L10" s="41">
        <v>0.18951499889362422</v>
      </c>
      <c r="AI10" s="14"/>
      <c r="AJ10" s="14"/>
    </row>
    <row r="11" spans="1:36" x14ac:dyDescent="0.2">
      <c r="A11" s="42" t="s">
        <v>771</v>
      </c>
      <c r="B11" s="43">
        <v>0.23908209444020084</v>
      </c>
      <c r="C11" s="44"/>
      <c r="D11" s="45">
        <v>0.17908263507896019</v>
      </c>
      <c r="E11" s="46">
        <v>0.22541618692707047</v>
      </c>
      <c r="F11" s="116">
        <v>0.20050004248615577</v>
      </c>
      <c r="G11" s="117">
        <v>0.2385894603102901</v>
      </c>
      <c r="H11" s="118">
        <v>0.28347882143493014</v>
      </c>
      <c r="I11" s="46">
        <v>0.33392655247250613</v>
      </c>
      <c r="J11" s="46">
        <v>0.28400171189793355</v>
      </c>
      <c r="K11" s="46">
        <v>0.27346868881276609</v>
      </c>
      <c r="L11" s="47">
        <v>0.2309130959777386</v>
      </c>
      <c r="AI11" s="14"/>
      <c r="AJ11" s="14"/>
    </row>
    <row r="12" spans="1:36" x14ac:dyDescent="0.2">
      <c r="A12" s="30" t="s">
        <v>2653</v>
      </c>
      <c r="B12" s="31">
        <v>0.30793521030672866</v>
      </c>
      <c r="C12" s="35"/>
      <c r="D12" s="32">
        <v>0.19546165500873205</v>
      </c>
      <c r="E12" s="33">
        <v>0.27767185566979802</v>
      </c>
      <c r="F12" s="110">
        <v>0.224613481845997</v>
      </c>
      <c r="G12" s="111">
        <v>0.28457868624596594</v>
      </c>
      <c r="H12" s="112">
        <v>0.34401869639034116</v>
      </c>
      <c r="I12" s="33">
        <v>0.38638270590884405</v>
      </c>
      <c r="J12" s="33">
        <v>0.39186510700815491</v>
      </c>
      <c r="K12" s="33">
        <v>0.33221507726544491</v>
      </c>
      <c r="L12" s="34">
        <v>0.27058287439682305</v>
      </c>
      <c r="AI12" s="14"/>
      <c r="AJ12" s="14"/>
    </row>
    <row r="13" spans="1:36" x14ac:dyDescent="0.2">
      <c r="A13" s="42" t="s">
        <v>772</v>
      </c>
      <c r="B13" s="43">
        <v>0.39360570962253766</v>
      </c>
      <c r="C13" s="44"/>
      <c r="D13" s="45">
        <v>0.23309253851453454</v>
      </c>
      <c r="E13" s="46">
        <v>0.34709786587131369</v>
      </c>
      <c r="F13" s="116">
        <v>0.26256563025629059</v>
      </c>
      <c r="G13" s="117">
        <v>0.34436752296690115</v>
      </c>
      <c r="H13" s="118">
        <v>0.40658091095450044</v>
      </c>
      <c r="I13" s="46">
        <v>0.47607398613495233</v>
      </c>
      <c r="J13" s="46">
        <v>0.5145081186553041</v>
      </c>
      <c r="K13" s="46">
        <v>0.42314948760596416</v>
      </c>
      <c r="L13" s="47">
        <v>0.35863306337659673</v>
      </c>
      <c r="X13" s="14"/>
      <c r="Y13" s="14"/>
      <c r="Z13" s="14"/>
      <c r="AI13" s="14"/>
      <c r="AJ13" s="14"/>
    </row>
    <row r="14" spans="1:36" ht="15" thickBot="1" x14ac:dyDescent="0.25">
      <c r="A14" s="48" t="s">
        <v>773</v>
      </c>
      <c r="B14" s="49">
        <v>0.52700993593997081</v>
      </c>
      <c r="C14" s="50"/>
      <c r="D14" s="51">
        <v>0.26005226115686564</v>
      </c>
      <c r="E14" s="52">
        <v>0.44051139538217104</v>
      </c>
      <c r="F14" s="119">
        <v>0.29871973443176575</v>
      </c>
      <c r="G14" s="120">
        <v>0.40483498681639962</v>
      </c>
      <c r="H14" s="121">
        <v>0.55856056198037796</v>
      </c>
      <c r="I14" s="52">
        <v>0.64388951779987824</v>
      </c>
      <c r="J14" s="52">
        <v>0.74853999793484738</v>
      </c>
      <c r="K14" s="52">
        <v>0.54777003949253644</v>
      </c>
      <c r="L14" s="53">
        <v>0.41753920630238006</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808</v>
      </c>
      <c r="C19" s="26">
        <v>1</v>
      </c>
      <c r="D19" s="149">
        <v>29</v>
      </c>
      <c r="E19" s="90">
        <v>88</v>
      </c>
      <c r="F19" s="137">
        <v>35</v>
      </c>
      <c r="G19" s="90">
        <v>110</v>
      </c>
      <c r="H19" s="137">
        <v>41</v>
      </c>
      <c r="I19" s="90">
        <v>26</v>
      </c>
      <c r="J19" s="28">
        <v>30</v>
      </c>
      <c r="K19" s="137">
        <v>64</v>
      </c>
      <c r="L19" s="154">
        <v>50</v>
      </c>
      <c r="M19" s="90">
        <v>9</v>
      </c>
      <c r="N19" s="28">
        <v>45</v>
      </c>
      <c r="O19" s="29">
        <v>46</v>
      </c>
    </row>
    <row r="20" spans="1:26" x14ac:dyDescent="0.2">
      <c r="A20" s="30" t="s">
        <v>775</v>
      </c>
      <c r="B20" s="59">
        <v>0.35623759660613197</v>
      </c>
      <c r="C20" s="123" t="str">
        <f>C8</f>
        <v/>
      </c>
      <c r="D20" s="150">
        <v>0.21374658593177071</v>
      </c>
      <c r="E20" s="145">
        <v>0.22618754605816627</v>
      </c>
      <c r="F20" s="138">
        <v>0.26590741170122117</v>
      </c>
      <c r="G20" s="145">
        <v>0.31618845370548881</v>
      </c>
      <c r="H20" s="138">
        <v>0.30407280420791988</v>
      </c>
      <c r="I20" s="145">
        <v>0.37031878376781585</v>
      </c>
      <c r="J20" s="33">
        <v>0.4161915262162868</v>
      </c>
      <c r="K20" s="138">
        <v>0.38174426491633862</v>
      </c>
      <c r="L20" s="155">
        <v>0.43811985044589397</v>
      </c>
      <c r="M20" s="145">
        <v>0.47302494782949023</v>
      </c>
      <c r="N20" s="33">
        <v>0.47161240404991422</v>
      </c>
      <c r="O20" s="34">
        <v>0.45291043857307778</v>
      </c>
    </row>
    <row r="21" spans="1:26" ht="15" thickBot="1" x14ac:dyDescent="0.25">
      <c r="A21" s="30" t="s">
        <v>2652</v>
      </c>
      <c r="B21" s="59">
        <v>0.21001756810673153</v>
      </c>
      <c r="C21" s="123"/>
      <c r="D21" s="150">
        <v>6.1799928453483345E-2</v>
      </c>
      <c r="E21" s="145">
        <v>5.3604717440990102E-2</v>
      </c>
      <c r="F21" s="138">
        <v>7.2756727049588812E-2</v>
      </c>
      <c r="G21" s="145">
        <v>0.1485279925149941</v>
      </c>
      <c r="H21" s="138">
        <v>8.9045941129684267E-2</v>
      </c>
      <c r="I21" s="145">
        <v>0.1490663004461999</v>
      </c>
      <c r="J21" s="33">
        <v>0.2788811322409453</v>
      </c>
      <c r="K21" s="138">
        <v>0.19382782048241468</v>
      </c>
      <c r="L21" s="155">
        <v>0.20587818367745039</v>
      </c>
      <c r="M21" s="145">
        <v>0.43786051424695588</v>
      </c>
      <c r="N21" s="33">
        <v>0.33176448031951888</v>
      </c>
      <c r="O21" s="34">
        <v>0.24445321363191497</v>
      </c>
    </row>
    <row r="22" spans="1:26" x14ac:dyDescent="0.2">
      <c r="A22" s="36" t="s">
        <v>770</v>
      </c>
      <c r="B22" s="61">
        <v>0.20034490399185217</v>
      </c>
      <c r="C22" s="124"/>
      <c r="D22" s="151">
        <v>0.15963725090134012</v>
      </c>
      <c r="E22" s="146">
        <v>0.17521378249844913</v>
      </c>
      <c r="F22" s="139">
        <v>0.19841093819241221</v>
      </c>
      <c r="G22" s="146">
        <v>0.21306279703991846</v>
      </c>
      <c r="H22" s="139">
        <v>0.21718476638343615</v>
      </c>
      <c r="I22" s="146">
        <v>0.22896794707693258</v>
      </c>
      <c r="J22" s="40">
        <v>0.24624020613078795</v>
      </c>
      <c r="K22" s="139">
        <v>0.26437591888341744</v>
      </c>
      <c r="L22" s="156">
        <v>0.27382977744771758</v>
      </c>
      <c r="M22" s="146">
        <v>0.2315280915078041</v>
      </c>
      <c r="N22" s="40">
        <v>0.19145822470689527</v>
      </c>
      <c r="O22" s="41">
        <v>0.23970719645441368</v>
      </c>
    </row>
    <row r="23" spans="1:26" x14ac:dyDescent="0.2">
      <c r="A23" s="42" t="s">
        <v>771</v>
      </c>
      <c r="B23" s="63">
        <v>0.23908209444020084</v>
      </c>
      <c r="C23" s="125"/>
      <c r="D23" s="152">
        <v>0.17908263507896019</v>
      </c>
      <c r="E23" s="147">
        <v>0.19504493776453147</v>
      </c>
      <c r="F23" s="140">
        <v>0.22335697436207341</v>
      </c>
      <c r="G23" s="147">
        <v>0.23876447029702411</v>
      </c>
      <c r="H23" s="140">
        <v>0.23857326239514445</v>
      </c>
      <c r="I23" s="147">
        <v>0.27948095541794327</v>
      </c>
      <c r="J23" s="46">
        <v>0.27031047820229226</v>
      </c>
      <c r="K23" s="140">
        <v>0.29018917924897764</v>
      </c>
      <c r="L23" s="157">
        <v>0.33392655247250613</v>
      </c>
      <c r="M23" s="147">
        <v>0.2964082800777178</v>
      </c>
      <c r="N23" s="46">
        <v>0.26449154799838265</v>
      </c>
      <c r="O23" s="47">
        <v>0.31109219682434708</v>
      </c>
    </row>
    <row r="24" spans="1:26" x14ac:dyDescent="0.2">
      <c r="A24" s="30" t="s">
        <v>2653</v>
      </c>
      <c r="B24" s="59">
        <v>0.30793521030672866</v>
      </c>
      <c r="C24" s="123"/>
      <c r="D24" s="150">
        <v>0.19546165500873205</v>
      </c>
      <c r="E24" s="145">
        <v>0.21593865829044731</v>
      </c>
      <c r="F24" s="138">
        <v>0.25578720678137318</v>
      </c>
      <c r="G24" s="145">
        <v>0.2868858044560425</v>
      </c>
      <c r="H24" s="138">
        <v>0.28299749661900558</v>
      </c>
      <c r="I24" s="145">
        <v>0.33838845314570937</v>
      </c>
      <c r="J24" s="33">
        <v>0.35506539117571206</v>
      </c>
      <c r="K24" s="138">
        <v>0.34401869639034116</v>
      </c>
      <c r="L24" s="155">
        <v>0.38638270590884405</v>
      </c>
      <c r="M24" s="145">
        <v>0.31904398565255671</v>
      </c>
      <c r="N24" s="33">
        <v>0.3753492633734703</v>
      </c>
      <c r="O24" s="34">
        <v>0.41106148851305591</v>
      </c>
    </row>
    <row r="25" spans="1:26" x14ac:dyDescent="0.2">
      <c r="A25" s="42" t="s">
        <v>772</v>
      </c>
      <c r="B25" s="63">
        <v>0.39360570962253766</v>
      </c>
      <c r="C25" s="125"/>
      <c r="D25" s="152">
        <v>0.23309253851453454</v>
      </c>
      <c r="E25" s="147">
        <v>0.25518081476700077</v>
      </c>
      <c r="F25" s="140">
        <v>0.27592461164989063</v>
      </c>
      <c r="G25" s="147">
        <v>0.34326049013002102</v>
      </c>
      <c r="H25" s="140">
        <v>0.34846564923563927</v>
      </c>
      <c r="I25" s="147">
        <v>0.39726556457092288</v>
      </c>
      <c r="J25" s="46">
        <v>0.4417550222464367</v>
      </c>
      <c r="K25" s="140">
        <v>0.3852522119868384</v>
      </c>
      <c r="L25" s="157">
        <v>0.47607398613495233</v>
      </c>
      <c r="M25" s="147">
        <v>0.39310496398860351</v>
      </c>
      <c r="N25" s="46">
        <v>0.56190485203278939</v>
      </c>
      <c r="O25" s="47">
        <v>0.54045965238292371</v>
      </c>
    </row>
    <row r="26" spans="1:26" ht="15" thickBot="1" x14ac:dyDescent="0.25">
      <c r="A26" s="48" t="s">
        <v>773</v>
      </c>
      <c r="B26" s="65">
        <v>0.52700993593997081</v>
      </c>
      <c r="C26" s="126"/>
      <c r="D26" s="153">
        <v>0.26005226115686564</v>
      </c>
      <c r="E26" s="148">
        <v>0.28277161334295303</v>
      </c>
      <c r="F26" s="141">
        <v>0.36475532322176718</v>
      </c>
      <c r="G26" s="148">
        <v>0.4052657345356136</v>
      </c>
      <c r="H26" s="141">
        <v>0.39788125377966971</v>
      </c>
      <c r="I26" s="148">
        <v>0.54316764515327365</v>
      </c>
      <c r="J26" s="52">
        <v>0.57999132813925547</v>
      </c>
      <c r="K26" s="141">
        <v>0.49971913327024653</v>
      </c>
      <c r="L26" s="158">
        <v>0.64388951779987824</v>
      </c>
      <c r="M26" s="148">
        <v>0.69140630043014029</v>
      </c>
      <c r="N26" s="52">
        <v>0.91013976839454824</v>
      </c>
      <c r="O26" s="53">
        <v>0.63727475904017572</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808</v>
      </c>
      <c r="C31" s="58">
        <v>1</v>
      </c>
      <c r="D31" s="127">
        <v>25</v>
      </c>
      <c r="E31" s="28">
        <v>0</v>
      </c>
      <c r="F31" s="28">
        <v>14</v>
      </c>
      <c r="G31" s="28">
        <v>27</v>
      </c>
      <c r="H31" s="143">
        <v>26</v>
      </c>
      <c r="I31" s="90">
        <v>4</v>
      </c>
      <c r="J31" s="28">
        <v>0</v>
      </c>
      <c r="K31" s="28">
        <v>5</v>
      </c>
      <c r="L31" s="28">
        <v>108</v>
      </c>
      <c r="M31" s="137">
        <v>10</v>
      </c>
      <c r="N31" s="162">
        <v>16</v>
      </c>
    </row>
    <row r="32" spans="1:26" x14ac:dyDescent="0.2">
      <c r="A32" s="30" t="s">
        <v>775</v>
      </c>
      <c r="B32" s="59">
        <v>0.35623759660613197</v>
      </c>
      <c r="C32" s="60" t="str">
        <f>C8</f>
        <v/>
      </c>
      <c r="D32" s="128">
        <v>0.27219919773430834</v>
      </c>
      <c r="E32" s="33" t="s">
        <v>2654</v>
      </c>
      <c r="F32" s="33">
        <v>0.40775854291088531</v>
      </c>
      <c r="G32" s="33">
        <v>0.34777829231832158</v>
      </c>
      <c r="H32" s="76">
        <v>0.4029818575571521</v>
      </c>
      <c r="I32" s="145">
        <v>0.37886157106021151</v>
      </c>
      <c r="J32" s="33" t="s">
        <v>2654</v>
      </c>
      <c r="K32" s="33">
        <v>0.45138789023613268</v>
      </c>
      <c r="L32" s="33">
        <v>0.4245999745655652</v>
      </c>
      <c r="M32" s="138">
        <v>0.36900636582559543</v>
      </c>
      <c r="N32" s="163">
        <v>0.29478986340805086</v>
      </c>
    </row>
    <row r="33" spans="1:20" ht="15" thickBot="1" x14ac:dyDescent="0.25">
      <c r="A33" s="30" t="s">
        <v>2652</v>
      </c>
      <c r="B33" s="59">
        <v>0.21001756810673153</v>
      </c>
      <c r="C33" s="60"/>
      <c r="D33" s="128">
        <v>8.0958330729646644E-2</v>
      </c>
      <c r="E33" s="33" t="s">
        <v>2654</v>
      </c>
      <c r="F33" s="33">
        <v>0.12716724049066522</v>
      </c>
      <c r="G33" s="33">
        <v>0.18529088291320606</v>
      </c>
      <c r="H33" s="76">
        <v>0.30061043466562914</v>
      </c>
      <c r="I33" s="145">
        <v>0.13797884334856583</v>
      </c>
      <c r="J33" s="33" t="s">
        <v>2654</v>
      </c>
      <c r="K33" s="33">
        <v>0.11178961363344096</v>
      </c>
      <c r="L33" s="33">
        <v>0.24167263604360495</v>
      </c>
      <c r="M33" s="138">
        <v>6.5744541336330981E-2</v>
      </c>
      <c r="N33" s="163">
        <v>9.3795858957019557E-2</v>
      </c>
    </row>
    <row r="34" spans="1:20" x14ac:dyDescent="0.2">
      <c r="A34" s="36" t="s">
        <v>770</v>
      </c>
      <c r="B34" s="61">
        <v>0.20034490399185217</v>
      </c>
      <c r="C34" s="62"/>
      <c r="D34" s="129">
        <v>0.19486107797370725</v>
      </c>
      <c r="E34" s="40" t="s">
        <v>2654</v>
      </c>
      <c r="F34" s="40">
        <v>0.2991510238561772</v>
      </c>
      <c r="G34" s="40">
        <v>0.22247320894871295</v>
      </c>
      <c r="H34" s="77">
        <v>0.21179815984187728</v>
      </c>
      <c r="I34" s="146">
        <v>0.22907409866309625</v>
      </c>
      <c r="J34" s="40" t="s">
        <v>2654</v>
      </c>
      <c r="K34" s="40">
        <v>0.33189403129421641</v>
      </c>
      <c r="L34" s="40">
        <v>0.24989484198919992</v>
      </c>
      <c r="M34" s="139">
        <v>0.31248328113193363</v>
      </c>
      <c r="N34" s="164">
        <v>0.18951499889362422</v>
      </c>
    </row>
    <row r="35" spans="1:20" x14ac:dyDescent="0.2">
      <c r="A35" s="42" t="s">
        <v>771</v>
      </c>
      <c r="B35" s="63">
        <v>0.23908209444020084</v>
      </c>
      <c r="C35" s="64"/>
      <c r="D35" s="130">
        <v>0.22392465258598007</v>
      </c>
      <c r="E35" s="46" t="s">
        <v>2654</v>
      </c>
      <c r="F35" s="46">
        <v>0.33024674603512943</v>
      </c>
      <c r="G35" s="46">
        <v>0.24600532669327241</v>
      </c>
      <c r="H35" s="78">
        <v>0.25927333252457652</v>
      </c>
      <c r="I35" s="147">
        <v>0.29608433665382677</v>
      </c>
      <c r="J35" s="46" t="s">
        <v>2654</v>
      </c>
      <c r="K35" s="46">
        <v>0.39475344330407913</v>
      </c>
      <c r="L35" s="46">
        <v>0.2932123031003479</v>
      </c>
      <c r="M35" s="140">
        <v>0.3178059325240461</v>
      </c>
      <c r="N35" s="165">
        <v>0.2309130959777386</v>
      </c>
    </row>
    <row r="36" spans="1:20" x14ac:dyDescent="0.2">
      <c r="A36" s="30" t="s">
        <v>2653</v>
      </c>
      <c r="B36" s="59">
        <v>0.30793521030672866</v>
      </c>
      <c r="C36" s="60"/>
      <c r="D36" s="128">
        <v>0.24792563404360607</v>
      </c>
      <c r="E36" s="33" t="s">
        <v>2654</v>
      </c>
      <c r="F36" s="33">
        <v>0.36026516963476951</v>
      </c>
      <c r="G36" s="33">
        <v>0.30776214425436088</v>
      </c>
      <c r="H36" s="76">
        <v>0.3255186844623319</v>
      </c>
      <c r="I36" s="145">
        <v>0.38555186520282569</v>
      </c>
      <c r="J36" s="33" t="s">
        <v>2654</v>
      </c>
      <c r="K36" s="33">
        <v>0.42967232</v>
      </c>
      <c r="L36" s="33">
        <v>0.35706119815673032</v>
      </c>
      <c r="M36" s="138">
        <v>0.33841939721272807</v>
      </c>
      <c r="N36" s="163">
        <v>0.27058287439682305</v>
      </c>
    </row>
    <row r="37" spans="1:20" x14ac:dyDescent="0.2">
      <c r="A37" s="42" t="s">
        <v>772</v>
      </c>
      <c r="B37" s="63">
        <v>0.39360570962253766</v>
      </c>
      <c r="C37" s="64"/>
      <c r="D37" s="130">
        <v>0.32638148094282604</v>
      </c>
      <c r="E37" s="46" t="s">
        <v>2654</v>
      </c>
      <c r="F37" s="46">
        <v>0.44440853139163078</v>
      </c>
      <c r="G37" s="46">
        <v>0.36173661161653015</v>
      </c>
      <c r="H37" s="78">
        <v>0.41077438562967772</v>
      </c>
      <c r="I37" s="147">
        <v>0.46832909960921043</v>
      </c>
      <c r="J37" s="46" t="s">
        <v>2654</v>
      </c>
      <c r="K37" s="46">
        <v>0.52645508975603106</v>
      </c>
      <c r="L37" s="46">
        <v>0.43208468541623052</v>
      </c>
      <c r="M37" s="140">
        <v>0.41090817553171094</v>
      </c>
      <c r="N37" s="165">
        <v>0.35863306337659673</v>
      </c>
    </row>
    <row r="38" spans="1:20" ht="15" thickBot="1" x14ac:dyDescent="0.25">
      <c r="A38" s="48" t="s">
        <v>773</v>
      </c>
      <c r="B38" s="65">
        <v>0.52700993593997081</v>
      </c>
      <c r="C38" s="66"/>
      <c r="D38" s="131">
        <v>0.3727867244997895</v>
      </c>
      <c r="E38" s="52" t="s">
        <v>2654</v>
      </c>
      <c r="F38" s="52">
        <v>0.49907095299174359</v>
      </c>
      <c r="G38" s="52">
        <v>0.47653268656741832</v>
      </c>
      <c r="H38" s="79">
        <v>0.63355014889481187</v>
      </c>
      <c r="I38" s="148">
        <v>0.52329680814323543</v>
      </c>
      <c r="J38" s="52" t="s">
        <v>2654</v>
      </c>
      <c r="K38" s="52">
        <v>0.58022454080215968</v>
      </c>
      <c r="L38" s="52">
        <v>0.69367631622807702</v>
      </c>
      <c r="M38" s="141">
        <v>0.47470218163935229</v>
      </c>
      <c r="N38" s="166">
        <v>0.41753920630238006</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0.23908209444020084</v>
      </c>
      <c r="B41" s="184">
        <f t="shared" si="0"/>
        <v>0</v>
      </c>
      <c r="C41" s="184">
        <f t="shared" si="0"/>
        <v>0.17908263507896019</v>
      </c>
      <c r="D41" s="184">
        <f t="shared" si="0"/>
        <v>0.22541618692707047</v>
      </c>
      <c r="E41" s="184">
        <f t="shared" si="0"/>
        <v>0.20050004248615577</v>
      </c>
      <c r="F41" s="184">
        <f t="shared" si="0"/>
        <v>0.2385894603102901</v>
      </c>
      <c r="G41" s="184">
        <f t="shared" si="0"/>
        <v>0.28347882143493014</v>
      </c>
      <c r="H41" s="184">
        <f t="shared" si="0"/>
        <v>0.33392655247250613</v>
      </c>
      <c r="I41" s="184">
        <f t="shared" si="0"/>
        <v>0.28400171189793355</v>
      </c>
      <c r="J41" s="184">
        <f t="shared" si="0"/>
        <v>0.27346868881276609</v>
      </c>
      <c r="K41" s="184">
        <f t="shared" si="0"/>
        <v>0.2309130959777386</v>
      </c>
      <c r="L41" s="183" t="s">
        <v>778</v>
      </c>
      <c r="M41" s="184">
        <f t="shared" ref="M41:S41" si="1">IF(H31=0,"",H35)</f>
        <v>0.25927333252457652</v>
      </c>
      <c r="N41" s="184">
        <f t="shared" si="1"/>
        <v>0.29608433665382677</v>
      </c>
      <c r="O41" s="184" t="str">
        <f t="shared" si="1"/>
        <v/>
      </c>
      <c r="P41" s="184">
        <f t="shared" si="1"/>
        <v>0.39475344330407913</v>
      </c>
      <c r="Q41" s="184">
        <f t="shared" si="1"/>
        <v>0.2932123031003479</v>
      </c>
      <c r="R41" s="184">
        <f t="shared" si="1"/>
        <v>0.3178059325240461</v>
      </c>
      <c r="S41" s="184">
        <f t="shared" si="1"/>
        <v>0.2309130959777386</v>
      </c>
    </row>
    <row r="42" spans="1:20" x14ac:dyDescent="0.2">
      <c r="A42" s="184">
        <f t="shared" ref="A42:K42" si="2">IF(B7=0,"",B12-B11)</f>
        <v>6.8853115866527814E-2</v>
      </c>
      <c r="B42" s="184">
        <f t="shared" si="2"/>
        <v>0</v>
      </c>
      <c r="C42" s="184">
        <f t="shared" si="2"/>
        <v>1.6379019929771865E-2</v>
      </c>
      <c r="D42" s="184">
        <f t="shared" si="2"/>
        <v>5.2255668742727551E-2</v>
      </c>
      <c r="E42" s="184">
        <f t="shared" si="2"/>
        <v>2.4113439359841227E-2</v>
      </c>
      <c r="F42" s="184">
        <f t="shared" si="2"/>
        <v>4.5989225935675837E-2</v>
      </c>
      <c r="G42" s="184">
        <f t="shared" si="2"/>
        <v>6.0539874955411022E-2</v>
      </c>
      <c r="H42" s="184">
        <f t="shared" si="2"/>
        <v>5.2456153436337916E-2</v>
      </c>
      <c r="I42" s="184">
        <f t="shared" si="2"/>
        <v>0.10786339511022136</v>
      </c>
      <c r="J42" s="184">
        <f t="shared" si="2"/>
        <v>5.8746388452678822E-2</v>
      </c>
      <c r="K42" s="184">
        <f t="shared" si="2"/>
        <v>3.966977841908445E-2</v>
      </c>
      <c r="L42" s="183" t="s">
        <v>779</v>
      </c>
      <c r="M42" s="184">
        <f t="shared" ref="M42:S42" si="3">IF(H31=0,"",H36-H35)</f>
        <v>6.6245351937755381E-2</v>
      </c>
      <c r="N42" s="184">
        <f t="shared" si="3"/>
        <v>8.946752854899892E-2</v>
      </c>
      <c r="O42" s="184" t="str">
        <f t="shared" si="3"/>
        <v/>
      </c>
      <c r="P42" s="184">
        <f t="shared" si="3"/>
        <v>3.4918876695920864E-2</v>
      </c>
      <c r="Q42" s="184">
        <f t="shared" si="3"/>
        <v>6.3848895056382415E-2</v>
      </c>
      <c r="R42" s="184">
        <f t="shared" si="3"/>
        <v>2.0613464688681971E-2</v>
      </c>
      <c r="S42" s="184">
        <f t="shared" si="3"/>
        <v>3.966977841908445E-2</v>
      </c>
    </row>
    <row r="43" spans="1:20" x14ac:dyDescent="0.2">
      <c r="A43" s="184">
        <f t="shared" ref="A43:K43" si="4">IF(B7=0,"",B13-B12)</f>
        <v>8.5670499315809001E-2</v>
      </c>
      <c r="B43" s="184">
        <f t="shared" si="4"/>
        <v>0</v>
      </c>
      <c r="C43" s="184">
        <f t="shared" si="4"/>
        <v>3.7630883505802487E-2</v>
      </c>
      <c r="D43" s="184">
        <f t="shared" si="4"/>
        <v>6.9426010201515675E-2</v>
      </c>
      <c r="E43" s="184">
        <f t="shared" si="4"/>
        <v>3.7952148410293596E-2</v>
      </c>
      <c r="F43" s="184">
        <f t="shared" si="4"/>
        <v>5.9788836720935212E-2</v>
      </c>
      <c r="G43" s="184">
        <f t="shared" si="4"/>
        <v>6.256221456415928E-2</v>
      </c>
      <c r="H43" s="184">
        <f t="shared" si="4"/>
        <v>8.9691280226108283E-2</v>
      </c>
      <c r="I43" s="184">
        <f t="shared" si="4"/>
        <v>0.12264301164714919</v>
      </c>
      <c r="J43" s="184">
        <f t="shared" si="4"/>
        <v>9.0934410340519245E-2</v>
      </c>
      <c r="K43" s="184">
        <f t="shared" si="4"/>
        <v>8.805018897977368E-2</v>
      </c>
      <c r="L43" s="183" t="s">
        <v>780</v>
      </c>
      <c r="M43" s="184">
        <f t="shared" ref="M43:S43" si="5">IF(H31=0,"",H37-H36)</f>
        <v>8.5255701167345821E-2</v>
      </c>
      <c r="N43" s="184">
        <f t="shared" si="5"/>
        <v>8.2777234406384737E-2</v>
      </c>
      <c r="O43" s="184" t="str">
        <f t="shared" si="5"/>
        <v/>
      </c>
      <c r="P43" s="184">
        <f t="shared" si="5"/>
        <v>9.6782769756031062E-2</v>
      </c>
      <c r="Q43" s="184">
        <f t="shared" si="5"/>
        <v>7.5023487259500199E-2</v>
      </c>
      <c r="R43" s="184">
        <f t="shared" si="5"/>
        <v>7.2488778318982872E-2</v>
      </c>
      <c r="S43" s="184">
        <f t="shared" si="5"/>
        <v>8.805018897977368E-2</v>
      </c>
    </row>
    <row r="44" spans="1:20" x14ac:dyDescent="0.2">
      <c r="A44" s="184">
        <f t="shared" ref="A44:K44" si="6">IF(B7=0,"",B11-B10)</f>
        <v>3.8737190448348668E-2</v>
      </c>
      <c r="B44" s="184">
        <f t="shared" si="6"/>
        <v>0</v>
      </c>
      <c r="C44" s="184">
        <f t="shared" si="6"/>
        <v>1.9445384177620068E-2</v>
      </c>
      <c r="D44" s="184">
        <f t="shared" si="6"/>
        <v>2.8993341165822362E-2</v>
      </c>
      <c r="E44" s="184">
        <f t="shared" si="6"/>
        <v>2.1937477420990309E-2</v>
      </c>
      <c r="F44" s="184">
        <f t="shared" si="6"/>
        <v>2.3979573087972661E-2</v>
      </c>
      <c r="G44" s="184">
        <f t="shared" si="6"/>
        <v>3.9477264860730082E-2</v>
      </c>
      <c r="H44" s="184">
        <f t="shared" si="6"/>
        <v>6.0096775024788551E-2</v>
      </c>
      <c r="I44" s="184">
        <f t="shared" si="6"/>
        <v>6.7544391036505724E-2</v>
      </c>
      <c r="J44" s="184">
        <f t="shared" si="6"/>
        <v>4.8303815896824837E-2</v>
      </c>
      <c r="K44" s="184">
        <f t="shared" si="6"/>
        <v>4.1398097084114377E-2</v>
      </c>
      <c r="L44" s="183" t="s">
        <v>781</v>
      </c>
      <c r="M44" s="184">
        <f t="shared" ref="M44:S44" si="7">IF(H31=0,"",H35-H34)</f>
        <v>4.747517268269924E-2</v>
      </c>
      <c r="N44" s="184">
        <f t="shared" si="7"/>
        <v>6.7010237990730526E-2</v>
      </c>
      <c r="O44" s="184" t="str">
        <f t="shared" si="7"/>
        <v/>
      </c>
      <c r="P44" s="184">
        <f t="shared" si="7"/>
        <v>6.2859412009862725E-2</v>
      </c>
      <c r="Q44" s="184">
        <f t="shared" si="7"/>
        <v>4.3317461111147981E-2</v>
      </c>
      <c r="R44" s="184">
        <f t="shared" si="7"/>
        <v>5.3226513921124652E-3</v>
      </c>
      <c r="S44" s="184">
        <f t="shared" si="7"/>
        <v>4.1398097084114377E-2</v>
      </c>
    </row>
    <row r="45" spans="1:20" x14ac:dyDescent="0.2">
      <c r="A45" s="184">
        <f t="shared" ref="A45:K45" si="8">IF(B7=0,"",B14-B13)</f>
        <v>0.13340422631743315</v>
      </c>
      <c r="B45" s="184">
        <f t="shared" si="8"/>
        <v>0</v>
      </c>
      <c r="C45" s="184">
        <f t="shared" si="8"/>
        <v>2.6959722642331096E-2</v>
      </c>
      <c r="D45" s="184">
        <f t="shared" si="8"/>
        <v>9.3413529510857352E-2</v>
      </c>
      <c r="E45" s="184">
        <f t="shared" si="8"/>
        <v>3.6154104175475155E-2</v>
      </c>
      <c r="F45" s="184">
        <f t="shared" si="8"/>
        <v>6.0467463849498471E-2</v>
      </c>
      <c r="G45" s="184">
        <f t="shared" si="8"/>
        <v>0.15197965102587752</v>
      </c>
      <c r="H45" s="184">
        <f t="shared" si="8"/>
        <v>0.16781553166492591</v>
      </c>
      <c r="I45" s="184">
        <f t="shared" si="8"/>
        <v>0.23403187927954328</v>
      </c>
      <c r="J45" s="184">
        <f t="shared" si="8"/>
        <v>0.12462055188657228</v>
      </c>
      <c r="K45" s="184">
        <f t="shared" si="8"/>
        <v>5.8906142925783334E-2</v>
      </c>
      <c r="L45" s="183" t="s">
        <v>782</v>
      </c>
      <c r="M45" s="184">
        <f t="shared" ref="M45:S45" si="9">IF(H31=0,"",H38-H37)</f>
        <v>0.22277576326513415</v>
      </c>
      <c r="N45" s="184">
        <f t="shared" si="9"/>
        <v>5.4967708534024995E-2</v>
      </c>
      <c r="O45" s="184" t="str">
        <f t="shared" si="9"/>
        <v/>
      </c>
      <c r="P45" s="184">
        <f t="shared" si="9"/>
        <v>5.3769451046128625E-2</v>
      </c>
      <c r="Q45" s="184">
        <f t="shared" si="9"/>
        <v>0.2615916308118465</v>
      </c>
      <c r="R45" s="184">
        <f t="shared" si="9"/>
        <v>6.3794006107641354E-2</v>
      </c>
      <c r="S45" s="184">
        <f t="shared" si="9"/>
        <v>5.8906142925783334E-2</v>
      </c>
    </row>
    <row r="46" spans="1:20" x14ac:dyDescent="0.2">
      <c r="A46" s="184">
        <f t="shared" ref="A46:K46" si="10">IF(B7=0,"",B8)</f>
        <v>0.35623759660613197</v>
      </c>
      <c r="B46" s="184" t="str">
        <f t="shared" si="10"/>
        <v/>
      </c>
      <c r="C46" s="184">
        <f t="shared" si="10"/>
        <v>0.21374658593177071</v>
      </c>
      <c r="D46" s="184">
        <f t="shared" si="10"/>
        <v>0.31219453162915567</v>
      </c>
      <c r="E46" s="184">
        <f t="shared" si="10"/>
        <v>0.23748994685090544</v>
      </c>
      <c r="F46" s="184">
        <f t="shared" si="10"/>
        <v>0.31289877404058597</v>
      </c>
      <c r="G46" s="184">
        <f t="shared" si="10"/>
        <v>0.38788055932581234</v>
      </c>
      <c r="H46" s="184">
        <f t="shared" si="10"/>
        <v>0.43811985044589397</v>
      </c>
      <c r="I46" s="184">
        <f t="shared" si="10"/>
        <v>0.46313662887073137</v>
      </c>
      <c r="J46" s="184">
        <f t="shared" si="10"/>
        <v>0.39132597433766764</v>
      </c>
      <c r="K46" s="184">
        <f t="shared" si="10"/>
        <v>0.29478986340805086</v>
      </c>
      <c r="L46" s="183" t="s">
        <v>783</v>
      </c>
      <c r="M46" s="184">
        <f t="shared" ref="M46:S46" si="11">IF(H31=0,"",H32)</f>
        <v>0.4029818575571521</v>
      </c>
      <c r="N46" s="184">
        <f t="shared" si="11"/>
        <v>0.37886157106021151</v>
      </c>
      <c r="O46" s="184" t="str">
        <f t="shared" si="11"/>
        <v/>
      </c>
      <c r="P46" s="184">
        <f t="shared" si="11"/>
        <v>0.45138789023613268</v>
      </c>
      <c r="Q46" s="184">
        <f t="shared" si="11"/>
        <v>0.4245999745655652</v>
      </c>
      <c r="R46" s="184">
        <f t="shared" si="11"/>
        <v>0.36900636582559543</v>
      </c>
      <c r="S46" s="184">
        <f t="shared" si="11"/>
        <v>0.29478986340805086</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0.23908209444020084</v>
      </c>
      <c r="C49" s="184">
        <v>0</v>
      </c>
      <c r="D49" s="184">
        <f t="shared" ref="D49:O49" si="12">IF(D19=0,"",D23)</f>
        <v>0.17908263507896019</v>
      </c>
      <c r="E49" s="184">
        <f t="shared" si="12"/>
        <v>0.19504493776453147</v>
      </c>
      <c r="F49" s="184">
        <f t="shared" si="12"/>
        <v>0.22335697436207341</v>
      </c>
      <c r="G49" s="184">
        <f t="shared" si="12"/>
        <v>0.23876447029702411</v>
      </c>
      <c r="H49" s="184">
        <f t="shared" si="12"/>
        <v>0.23857326239514445</v>
      </c>
      <c r="I49" s="184">
        <f t="shared" si="12"/>
        <v>0.27948095541794327</v>
      </c>
      <c r="J49" s="184">
        <f t="shared" si="12"/>
        <v>0.27031047820229226</v>
      </c>
      <c r="K49" s="184">
        <f t="shared" si="12"/>
        <v>0.29018917924897764</v>
      </c>
      <c r="L49" s="184">
        <f t="shared" si="12"/>
        <v>0.33392655247250613</v>
      </c>
      <c r="M49" s="184">
        <f t="shared" si="12"/>
        <v>0.2964082800777178</v>
      </c>
      <c r="N49" s="184">
        <f t="shared" si="12"/>
        <v>0.26449154799838265</v>
      </c>
      <c r="O49" s="184">
        <f t="shared" si="12"/>
        <v>0.31109219682434708</v>
      </c>
      <c r="P49" s="184">
        <f>IF(D31=0,"",D35)</f>
        <v>0.22392465258598007</v>
      </c>
      <c r="Q49" s="184" t="str">
        <f>IF(E31=0,"",E35)</f>
        <v/>
      </c>
      <c r="R49" s="184">
        <f>IF(F31=0,"",F35)</f>
        <v>0.33024674603512943</v>
      </c>
      <c r="S49" s="184">
        <f>IF(G31=0,"",G35)</f>
        <v>0.24600532669327241</v>
      </c>
    </row>
    <row r="50" spans="1:29" x14ac:dyDescent="0.2">
      <c r="A50" s="183" t="s">
        <v>779</v>
      </c>
      <c r="B50" s="184">
        <f>IF(B19=0,"",B24-B23)</f>
        <v>6.8853115866527814E-2</v>
      </c>
      <c r="C50" s="184">
        <v>0</v>
      </c>
      <c r="D50" s="184">
        <f t="shared" ref="D50:O50" si="13">IF(D19=0,"",D24-D23)</f>
        <v>1.6379019929771865E-2</v>
      </c>
      <c r="E50" s="184">
        <f t="shared" si="13"/>
        <v>2.0893720525915843E-2</v>
      </c>
      <c r="F50" s="184">
        <f t="shared" si="13"/>
        <v>3.2430232419299765E-2</v>
      </c>
      <c r="G50" s="184">
        <f t="shared" si="13"/>
        <v>4.8121334159018397E-2</v>
      </c>
      <c r="H50" s="184">
        <f t="shared" si="13"/>
        <v>4.4424234223861131E-2</v>
      </c>
      <c r="I50" s="184">
        <f t="shared" si="13"/>
        <v>5.89074977277661E-2</v>
      </c>
      <c r="J50" s="184">
        <f t="shared" si="13"/>
        <v>8.4754912973419805E-2</v>
      </c>
      <c r="K50" s="184">
        <f t="shared" si="13"/>
        <v>5.3829517141363525E-2</v>
      </c>
      <c r="L50" s="184">
        <f t="shared" si="13"/>
        <v>5.2456153436337916E-2</v>
      </c>
      <c r="M50" s="184">
        <f t="shared" si="13"/>
        <v>2.2635705574838905E-2</v>
      </c>
      <c r="N50" s="184">
        <f t="shared" si="13"/>
        <v>0.11085771537508765</v>
      </c>
      <c r="O50" s="184">
        <f t="shared" si="13"/>
        <v>9.9969291688708828E-2</v>
      </c>
      <c r="P50" s="184">
        <f>IF(D31=0,"",D36-D35)</f>
        <v>2.4000981457625997E-2</v>
      </c>
      <c r="Q50" s="184" t="str">
        <f>IF(E31=0,"",E36-E35)</f>
        <v/>
      </c>
      <c r="R50" s="184">
        <f>IF(F31=0,"",F36-F35)</f>
        <v>3.0018423599640076E-2</v>
      </c>
      <c r="S50" s="184">
        <f>IF(G31=0,"",G36-G35)</f>
        <v>6.1756817561088473E-2</v>
      </c>
    </row>
    <row r="51" spans="1:29" x14ac:dyDescent="0.2">
      <c r="A51" s="183" t="s">
        <v>780</v>
      </c>
      <c r="B51" s="184">
        <f>IF(B19=0,"",B25-B24)</f>
        <v>8.5670499315809001E-2</v>
      </c>
      <c r="C51" s="184">
        <v>0</v>
      </c>
      <c r="D51" s="184">
        <f t="shared" ref="D51:O51" si="14">IF(D19=0,"",D25-D24)</f>
        <v>3.7630883505802487E-2</v>
      </c>
      <c r="E51" s="184">
        <f t="shared" si="14"/>
        <v>3.9242156476553464E-2</v>
      </c>
      <c r="F51" s="184">
        <f t="shared" si="14"/>
        <v>2.013740486851745E-2</v>
      </c>
      <c r="G51" s="184">
        <f t="shared" si="14"/>
        <v>5.637468567397852E-2</v>
      </c>
      <c r="H51" s="184">
        <f t="shared" si="14"/>
        <v>6.546815261663369E-2</v>
      </c>
      <c r="I51" s="184">
        <f t="shared" si="14"/>
        <v>5.8877111425213513E-2</v>
      </c>
      <c r="J51" s="184">
        <f t="shared" si="14"/>
        <v>8.6689631070724638E-2</v>
      </c>
      <c r="K51" s="184">
        <f t="shared" si="14"/>
        <v>4.1233515596497239E-2</v>
      </c>
      <c r="L51" s="184">
        <f t="shared" si="14"/>
        <v>8.9691280226108283E-2</v>
      </c>
      <c r="M51" s="184">
        <f t="shared" si="14"/>
        <v>7.4060978336046801E-2</v>
      </c>
      <c r="N51" s="184">
        <f t="shared" si="14"/>
        <v>0.18655558865931909</v>
      </c>
      <c r="O51" s="184">
        <f t="shared" si="14"/>
        <v>0.1293981638698678</v>
      </c>
      <c r="P51" s="184">
        <f>IF(D31=0,"",D37-D36)</f>
        <v>7.8455846899219972E-2</v>
      </c>
      <c r="Q51" s="184" t="str">
        <f>IF(E31=0,"",E37-E36)</f>
        <v/>
      </c>
      <c r="R51" s="184">
        <f>IF(F31=0,"",F37-F36)</f>
        <v>8.4143361756861268E-2</v>
      </c>
      <c r="S51" s="184">
        <f>IF(G31=0,"",G37-G36)</f>
        <v>5.3974467362169265E-2</v>
      </c>
    </row>
    <row r="52" spans="1:29" x14ac:dyDescent="0.2">
      <c r="A52" s="183" t="s">
        <v>781</v>
      </c>
      <c r="B52" s="184">
        <f>IF(B19=0,"",B23-B22)</f>
        <v>3.8737190448348668E-2</v>
      </c>
      <c r="C52" s="184">
        <v>0</v>
      </c>
      <c r="D52" s="184">
        <f t="shared" ref="D52:O52" si="15">IF(D19=0,"",D23-D22)</f>
        <v>1.9445384177620068E-2</v>
      </c>
      <c r="E52" s="184">
        <f t="shared" si="15"/>
        <v>1.983115526608234E-2</v>
      </c>
      <c r="F52" s="184">
        <f t="shared" si="15"/>
        <v>2.4946036169661207E-2</v>
      </c>
      <c r="G52" s="184">
        <f t="shared" si="15"/>
        <v>2.5701673257105651E-2</v>
      </c>
      <c r="H52" s="184">
        <f t="shared" si="15"/>
        <v>2.1388496011708308E-2</v>
      </c>
      <c r="I52" s="184">
        <f t="shared" si="15"/>
        <v>5.051300834101069E-2</v>
      </c>
      <c r="J52" s="184">
        <f t="shared" si="15"/>
        <v>2.4070272071504306E-2</v>
      </c>
      <c r="K52" s="184">
        <f t="shared" si="15"/>
        <v>2.5813260365560198E-2</v>
      </c>
      <c r="L52" s="184">
        <f t="shared" si="15"/>
        <v>6.0096775024788551E-2</v>
      </c>
      <c r="M52" s="184">
        <f t="shared" si="15"/>
        <v>6.4880188569913705E-2</v>
      </c>
      <c r="N52" s="184">
        <f t="shared" si="15"/>
        <v>7.3033323291487373E-2</v>
      </c>
      <c r="O52" s="184">
        <f t="shared" si="15"/>
        <v>7.1385000369933393E-2</v>
      </c>
      <c r="P52" s="184">
        <f>IF(D31=0,"",D35-D34)</f>
        <v>2.9063574612272824E-2</v>
      </c>
      <c r="Q52" s="184" t="str">
        <f>IF(E31=0,"",E35-E34)</f>
        <v/>
      </c>
      <c r="R52" s="184">
        <f>IF(F31=0,"",F35-F34)</f>
        <v>3.1095722178952234E-2</v>
      </c>
      <c r="S52" s="184">
        <f>IF(G31=0,"",G35-G34)</f>
        <v>2.3532117744559461E-2</v>
      </c>
      <c r="AB52" s="15"/>
      <c r="AC52" s="15"/>
    </row>
    <row r="53" spans="1:29" x14ac:dyDescent="0.2">
      <c r="A53" s="183" t="s">
        <v>782</v>
      </c>
      <c r="B53" s="184">
        <f>IF(B19=0,"",B26-B25)</f>
        <v>0.13340422631743315</v>
      </c>
      <c r="C53" s="184">
        <v>0</v>
      </c>
      <c r="D53" s="184">
        <f t="shared" ref="D53:O53" si="16">IF(D19=0,"",D26-D25)</f>
        <v>2.6959722642331096E-2</v>
      </c>
      <c r="E53" s="184">
        <f t="shared" si="16"/>
        <v>2.7590798575952258E-2</v>
      </c>
      <c r="F53" s="184">
        <f t="shared" si="16"/>
        <v>8.8830711571876553E-2</v>
      </c>
      <c r="G53" s="184">
        <f t="shared" si="16"/>
        <v>6.2005244405592574E-2</v>
      </c>
      <c r="H53" s="184">
        <f t="shared" si="16"/>
        <v>4.9415604544030434E-2</v>
      </c>
      <c r="I53" s="184">
        <f t="shared" si="16"/>
        <v>0.14590208058235077</v>
      </c>
      <c r="J53" s="184">
        <f t="shared" si="16"/>
        <v>0.13823630589281877</v>
      </c>
      <c r="K53" s="184">
        <f t="shared" si="16"/>
        <v>0.11446692128340813</v>
      </c>
      <c r="L53" s="184">
        <f t="shared" si="16"/>
        <v>0.16781553166492591</v>
      </c>
      <c r="M53" s="184">
        <f t="shared" si="16"/>
        <v>0.29830133644153678</v>
      </c>
      <c r="N53" s="184">
        <f t="shared" si="16"/>
        <v>0.34823491636175885</v>
      </c>
      <c r="O53" s="184">
        <f t="shared" si="16"/>
        <v>9.6815106657252015E-2</v>
      </c>
      <c r="P53" s="184">
        <f>IF(D31=0,"",D38-D37)</f>
        <v>4.640524355696346E-2</v>
      </c>
      <c r="Q53" s="184" t="str">
        <f>IF(E31=0,"",E38-E37)</f>
        <v/>
      </c>
      <c r="R53" s="184">
        <f>IF(F31=0,"",F38-F37)</f>
        <v>5.4662421600112809E-2</v>
      </c>
      <c r="S53" s="184">
        <f>IF(G31=0,"",G38-G37)</f>
        <v>0.11479607495088817</v>
      </c>
      <c r="AB53" s="15"/>
      <c r="AC53" s="15"/>
    </row>
    <row r="54" spans="1:29" x14ac:dyDescent="0.2">
      <c r="A54" s="183" t="s">
        <v>783</v>
      </c>
      <c r="B54" s="184">
        <f t="shared" ref="B54:O54" si="17">IF(B19=0,"",B20)</f>
        <v>0.35623759660613197</v>
      </c>
      <c r="C54" s="184" t="str">
        <f t="shared" si="17"/>
        <v/>
      </c>
      <c r="D54" s="184">
        <f t="shared" si="17"/>
        <v>0.21374658593177071</v>
      </c>
      <c r="E54" s="184">
        <f t="shared" si="17"/>
        <v>0.22618754605816627</v>
      </c>
      <c r="F54" s="184">
        <f t="shared" si="17"/>
        <v>0.26590741170122117</v>
      </c>
      <c r="G54" s="184">
        <f t="shared" si="17"/>
        <v>0.31618845370548881</v>
      </c>
      <c r="H54" s="184">
        <f t="shared" si="17"/>
        <v>0.30407280420791988</v>
      </c>
      <c r="I54" s="184">
        <f t="shared" si="17"/>
        <v>0.37031878376781585</v>
      </c>
      <c r="J54" s="184">
        <f t="shared" si="17"/>
        <v>0.4161915262162868</v>
      </c>
      <c r="K54" s="184">
        <f t="shared" si="17"/>
        <v>0.38174426491633862</v>
      </c>
      <c r="L54" s="184">
        <f t="shared" si="17"/>
        <v>0.43811985044589397</v>
      </c>
      <c r="M54" s="184">
        <f t="shared" si="17"/>
        <v>0.47302494782949023</v>
      </c>
      <c r="N54" s="184">
        <f t="shared" si="17"/>
        <v>0.47161240404991422</v>
      </c>
      <c r="O54" s="184">
        <f t="shared" si="17"/>
        <v>0.45291043857307778</v>
      </c>
      <c r="P54" s="184">
        <f>IF(D31=0,"",D32)</f>
        <v>0.27219919773430834</v>
      </c>
      <c r="Q54" s="184" t="str">
        <f>IF(E31=0,"",E32)</f>
        <v/>
      </c>
      <c r="R54" s="184">
        <f>IF(F31=0,"",F32)</f>
        <v>0.40775854291088531</v>
      </c>
      <c r="S54" s="184">
        <f>IF(G31=0,"",G32)</f>
        <v>0.34777829231832158</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0.10877153149585969</v>
      </c>
      <c r="C60" s="69">
        <v>3.130569827767965E-2</v>
      </c>
      <c r="D60" s="69">
        <v>7.7465833218179916E-2</v>
      </c>
      <c r="E60" s="69">
        <v>9.7368658870823174E-2</v>
      </c>
      <c r="F60" s="69">
        <v>4.2711469962467769E-3</v>
      </c>
      <c r="G60" s="70">
        <v>4.9577002426482268E-3</v>
      </c>
      <c r="H60" s="171">
        <v>0.21536903760557799</v>
      </c>
      <c r="I60" s="68">
        <v>5.48258566023491E-3</v>
      </c>
      <c r="J60" s="171">
        <v>0.20988645194534303</v>
      </c>
      <c r="K60" s="68">
        <v>1.6565098930846163E-3</v>
      </c>
      <c r="L60" s="171">
        <v>0.20822994205225839</v>
      </c>
      <c r="M60" s="169">
        <v>1.302340571829453E-2</v>
      </c>
      <c r="N60" s="69">
        <v>3.3909340148746484E-3</v>
      </c>
      <c r="O60" s="69">
        <v>2.2100592181882681E-3</v>
      </c>
      <c r="P60" s="69">
        <v>1.9963866501398254E-3</v>
      </c>
      <c r="Q60" s="69">
        <v>7.1077107875099695E-4</v>
      </c>
      <c r="R60" s="70">
        <v>2.1331556680248283E-2</v>
      </c>
      <c r="S60" s="71">
        <v>0.22956149873250661</v>
      </c>
    </row>
    <row r="61" spans="1:29" x14ac:dyDescent="0.2">
      <c r="A61" s="30" t="s">
        <v>794</v>
      </c>
      <c r="B61" s="72">
        <v>0.47382305872904334</v>
      </c>
      <c r="C61" s="73">
        <v>0.13637172805775322</v>
      </c>
      <c r="D61" s="73">
        <v>0.33745133067128957</v>
      </c>
      <c r="E61" s="73">
        <v>0.4241506498625916</v>
      </c>
      <c r="F61" s="73">
        <v>1.8605676560875185E-2</v>
      </c>
      <c r="G61" s="74">
        <v>2.1596392557208032E-2</v>
      </c>
      <c r="H61" s="172">
        <v>0.93817577770971872</v>
      </c>
      <c r="I61" s="72">
        <v>2.3882862285297318E-2</v>
      </c>
      <c r="J61" s="172">
        <v>0.91429291542442115</v>
      </c>
      <c r="K61" s="72">
        <v>7.2159743782420661E-3</v>
      </c>
      <c r="L61" s="172">
        <v>0.90707694104617898</v>
      </c>
      <c r="M61" s="170">
        <v>5.6731663585581807E-2</v>
      </c>
      <c r="N61" s="73">
        <v>1.4771353356713739E-2</v>
      </c>
      <c r="O61" s="73">
        <v>9.627307847312451E-3</v>
      </c>
      <c r="P61" s="73">
        <v>8.6965221135190778E-3</v>
      </c>
      <c r="Q61" s="73">
        <v>3.0962120506941504E-3</v>
      </c>
      <c r="R61" s="74">
        <v>9.2923058953821289E-2</v>
      </c>
      <c r="S61" s="75">
        <v>1</v>
      </c>
    </row>
    <row r="62" spans="1:29" x14ac:dyDescent="0.2">
      <c r="A62" s="30" t="s">
        <v>775</v>
      </c>
      <c r="B62" s="32">
        <v>5.919709954740595E-2</v>
      </c>
      <c r="C62" s="33">
        <v>1.7066244055179057E-2</v>
      </c>
      <c r="D62" s="33">
        <v>4.2130855492226976E-2</v>
      </c>
      <c r="E62" s="33">
        <v>0.18764346698003403</v>
      </c>
      <c r="F62" s="33">
        <v>5.1316415042467938E-3</v>
      </c>
      <c r="G62" s="76">
        <v>2.5482321480702675E-3</v>
      </c>
      <c r="H62" s="34">
        <v>0.25452044017975711</v>
      </c>
      <c r="I62" s="32">
        <v>4.3614702411171906E-3</v>
      </c>
      <c r="J62" s="34">
        <v>0.25015896993864006</v>
      </c>
      <c r="K62" s="32">
        <v>2.2806861351219059E-3</v>
      </c>
      <c r="L62" s="34">
        <v>0.24787828380351817</v>
      </c>
      <c r="M62" s="128">
        <v>8.7813244602393883E-2</v>
      </c>
      <c r="N62" s="33">
        <v>3.2390216105903659E-3</v>
      </c>
      <c r="O62" s="33">
        <v>2.7586552161396557E-3</v>
      </c>
      <c r="P62" s="33">
        <v>1.0457960214977238E-2</v>
      </c>
      <c r="Q62" s="33">
        <v>4.0842822634637975E-3</v>
      </c>
      <c r="R62" s="76">
        <v>0.10835316390756505</v>
      </c>
      <c r="S62" s="59">
        <v>0.356231447711083</v>
      </c>
    </row>
    <row r="63" spans="1:29" ht="15" thickBot="1" x14ac:dyDescent="0.25">
      <c r="A63" s="30" t="s">
        <v>2652</v>
      </c>
      <c r="B63" s="32">
        <v>8.0056840161774126E-2</v>
      </c>
      <c r="C63" s="33">
        <v>2.7429852415479593E-2</v>
      </c>
      <c r="D63" s="33">
        <v>5.694938738945958E-2</v>
      </c>
      <c r="E63" s="33">
        <v>9.358306037944461E-2</v>
      </c>
      <c r="F63" s="33">
        <v>2.9743147749146694E-2</v>
      </c>
      <c r="G63" s="76">
        <v>4.6664544048105874E-3</v>
      </c>
      <c r="H63" s="34">
        <v>9.1410155915550115E-2</v>
      </c>
      <c r="I63" s="32">
        <v>2.0786336285496448E-2</v>
      </c>
      <c r="J63" s="34">
        <v>8.7268584848544703E-2</v>
      </c>
      <c r="K63" s="32">
        <v>1.673561954778555E-2</v>
      </c>
      <c r="L63" s="34">
        <v>8.4776405509774999E-2</v>
      </c>
      <c r="M63" s="128">
        <v>0.16612095820749476</v>
      </c>
      <c r="N63" s="33">
        <v>6.4984451172872435E-3</v>
      </c>
      <c r="O63" s="33">
        <v>8.3999114742529038E-3</v>
      </c>
      <c r="P63" s="33">
        <v>2.2818288060600666E-2</v>
      </c>
      <c r="Q63" s="33">
        <v>3.7556689528721592E-2</v>
      </c>
      <c r="R63" s="76">
        <v>0.18032418108580772</v>
      </c>
      <c r="S63" s="59">
        <v>0.2100146027708529</v>
      </c>
    </row>
    <row r="64" spans="1:29" x14ac:dyDescent="0.2">
      <c r="A64" s="36" t="s">
        <v>770</v>
      </c>
      <c r="B64" s="39">
        <v>0</v>
      </c>
      <c r="C64" s="40">
        <v>0</v>
      </c>
      <c r="D64" s="40">
        <v>0</v>
      </c>
      <c r="E64" s="40">
        <v>7.9020602105439458E-2</v>
      </c>
      <c r="F64" s="40">
        <v>0</v>
      </c>
      <c r="G64" s="77">
        <v>0</v>
      </c>
      <c r="H64" s="41">
        <v>0.17983956638174972</v>
      </c>
      <c r="I64" s="39">
        <v>0</v>
      </c>
      <c r="J64" s="41">
        <v>0.17873693619416478</v>
      </c>
      <c r="K64" s="39">
        <v>0</v>
      </c>
      <c r="L64" s="41">
        <v>0.17701718558633517</v>
      </c>
      <c r="M64" s="129">
        <v>5.0702670323119091E-3</v>
      </c>
      <c r="N64" s="40">
        <v>0</v>
      </c>
      <c r="O64" s="40">
        <v>0</v>
      </c>
      <c r="P64" s="40">
        <v>0</v>
      </c>
      <c r="Q64" s="40">
        <v>0</v>
      </c>
      <c r="R64" s="77">
        <v>1.0962022674728471E-2</v>
      </c>
      <c r="S64" s="61">
        <v>0.20034490399185217</v>
      </c>
    </row>
    <row r="65" spans="1:19" x14ac:dyDescent="0.2">
      <c r="A65" s="42" t="s">
        <v>771</v>
      </c>
      <c r="B65" s="45">
        <v>0</v>
      </c>
      <c r="C65" s="46">
        <v>0</v>
      </c>
      <c r="D65" s="46">
        <v>0</v>
      </c>
      <c r="E65" s="46">
        <v>0.10539080146578012</v>
      </c>
      <c r="F65" s="46">
        <v>0</v>
      </c>
      <c r="G65" s="78">
        <v>0</v>
      </c>
      <c r="H65" s="47">
        <v>0.20314527306255975</v>
      </c>
      <c r="I65" s="45">
        <v>0</v>
      </c>
      <c r="J65" s="47">
        <v>0.20145547765167329</v>
      </c>
      <c r="K65" s="45">
        <v>0</v>
      </c>
      <c r="L65" s="47">
        <v>0.19927643117022087</v>
      </c>
      <c r="M65" s="130">
        <v>1.0542255372931877E-2</v>
      </c>
      <c r="N65" s="46">
        <v>0</v>
      </c>
      <c r="O65" s="46">
        <v>0</v>
      </c>
      <c r="P65" s="46">
        <v>6.115758361800558E-4</v>
      </c>
      <c r="Q65" s="46">
        <v>0</v>
      </c>
      <c r="R65" s="78">
        <v>2.0767589716434637E-2</v>
      </c>
      <c r="S65" s="63">
        <v>0.23908209444020084</v>
      </c>
    </row>
    <row r="66" spans="1:19" x14ac:dyDescent="0.2">
      <c r="A66" s="30" t="s">
        <v>2653</v>
      </c>
      <c r="B66" s="32">
        <v>0</v>
      </c>
      <c r="C66" s="33">
        <v>0</v>
      </c>
      <c r="D66" s="33">
        <v>0</v>
      </c>
      <c r="E66" s="33">
        <v>0.19320741764432575</v>
      </c>
      <c r="F66" s="33">
        <v>0</v>
      </c>
      <c r="G66" s="76">
        <v>0</v>
      </c>
      <c r="H66" s="34">
        <v>0.2380299534396903</v>
      </c>
      <c r="I66" s="32">
        <v>0</v>
      </c>
      <c r="J66" s="34">
        <v>0.23634406484520659</v>
      </c>
      <c r="K66" s="32">
        <v>0</v>
      </c>
      <c r="L66" s="34">
        <v>0.23439755412354013</v>
      </c>
      <c r="M66" s="128">
        <v>3.300935751695834E-2</v>
      </c>
      <c r="N66" s="33">
        <v>0</v>
      </c>
      <c r="O66" s="33">
        <v>0</v>
      </c>
      <c r="P66" s="33">
        <v>2.448299126804207E-3</v>
      </c>
      <c r="Q66" s="33">
        <v>0</v>
      </c>
      <c r="R66" s="76">
        <v>5.202665016018243E-2</v>
      </c>
      <c r="S66" s="59">
        <v>0.30793521030672866</v>
      </c>
    </row>
    <row r="67" spans="1:19" x14ac:dyDescent="0.2">
      <c r="A67" s="42" t="s">
        <v>772</v>
      </c>
      <c r="B67" s="45">
        <v>0.11607302498251182</v>
      </c>
      <c r="C67" s="46">
        <v>3.0720975742821382E-2</v>
      </c>
      <c r="D67" s="46">
        <v>8.3889431704573997E-2</v>
      </c>
      <c r="E67" s="46">
        <v>0.24887602086377283</v>
      </c>
      <c r="F67" s="46">
        <v>2.6616207993942001E-4</v>
      </c>
      <c r="G67" s="78">
        <v>4.1929519093212167E-3</v>
      </c>
      <c r="H67" s="47">
        <v>0.27312346496268058</v>
      </c>
      <c r="I67" s="45">
        <v>1.6083443095335E-3</v>
      </c>
      <c r="J67" s="47">
        <v>0.27096884832947499</v>
      </c>
      <c r="K67" s="45">
        <v>0</v>
      </c>
      <c r="L67" s="47">
        <v>0.27063672133504546</v>
      </c>
      <c r="M67" s="130">
        <v>9.8932957900759011E-2</v>
      </c>
      <c r="N67" s="46">
        <v>4.2854219388098599E-3</v>
      </c>
      <c r="O67" s="46">
        <v>2.730574130519808E-3</v>
      </c>
      <c r="P67" s="46">
        <v>1.0082191720687559E-2</v>
      </c>
      <c r="Q67" s="46">
        <v>0</v>
      </c>
      <c r="R67" s="78">
        <v>0.11853771321895779</v>
      </c>
      <c r="S67" s="63">
        <v>0.39360570962253766</v>
      </c>
    </row>
    <row r="68" spans="1:19" ht="15" thickBot="1" x14ac:dyDescent="0.25">
      <c r="A68" s="48" t="s">
        <v>773</v>
      </c>
      <c r="B68" s="51">
        <v>0.15338597840524384</v>
      </c>
      <c r="C68" s="52">
        <v>4.5920937188490045E-2</v>
      </c>
      <c r="D68" s="52">
        <v>0.11181753250619138</v>
      </c>
      <c r="E68" s="52">
        <v>0.27970042774019865</v>
      </c>
      <c r="F68" s="52">
        <v>3.0845211825153173E-3</v>
      </c>
      <c r="G68" s="79">
        <v>7.5479224877504471E-3</v>
      </c>
      <c r="H68" s="53">
        <v>0.342505303843822</v>
      </c>
      <c r="I68" s="51">
        <v>6.2126828204160899E-3</v>
      </c>
      <c r="J68" s="53">
        <v>0.32947100560479492</v>
      </c>
      <c r="K68" s="51">
        <v>3.7053777597449303E-3</v>
      </c>
      <c r="L68" s="53">
        <v>0.32730334733765448</v>
      </c>
      <c r="M68" s="131">
        <v>0.1759660539801815</v>
      </c>
      <c r="N68" s="52">
        <v>8.6495619648452073E-3</v>
      </c>
      <c r="O68" s="52">
        <v>6.528466008262678E-3</v>
      </c>
      <c r="P68" s="52">
        <v>2.6994148073912753E-2</v>
      </c>
      <c r="Q68" s="52">
        <v>1.6239282338199616E-3</v>
      </c>
      <c r="R68" s="79">
        <v>0.22151467337830746</v>
      </c>
      <c r="S68" s="65">
        <v>0.52700993593997081</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LGG-MT-LM-STR-Clin'!$AC$33="non concerné","",'[1]ETPR LGG-MT-LM-STR-Clin'!$AC$33)</f>
        <v/>
      </c>
      <c r="C88" s="179" t="str">
        <f>IF('[1]ETPR LGG-MT-LM-STR-Clin'!$AC$36="non concerné","",'[1]ETPR LGG-MT-LM-STR-Clin'!$AC$36)</f>
        <v/>
      </c>
      <c r="D88" s="180" t="str">
        <f>IF('[1]ETPR LGG-MT-LM-STR-Clin'!$AC$39="non concerné","",'[1]ETPR LGG-MT-LM-STR-Clin'!$AC$39)</f>
        <v/>
      </c>
      <c r="E88" s="181" t="str">
        <f>IF('[1]ETPR LGG-MT-LM-STR-Clin'!$AC$18=0,"",'[1]Synth. SA auxiliaires'!$Z$38/'[1]ETPR LGG-MT-LM-STR-Clin'!$AC$18)</f>
        <v/>
      </c>
      <c r="F88" s="182" t="str">
        <f>IF('[1]ETPR LGG-MT-LM-STR-Clin'!$AC$14=0,"",'[1]Synth. SA auxiliaires'!$Z$38/'[1]ETPR LGG-MT-LM-STR-Clin'!$AC$14)</f>
        <v/>
      </c>
      <c r="G88" s="178" t="str">
        <f>IF('[1]ETPR LGG-MT-LM-STR-Clin'!$AC$42="non concerné","",'[1]ETPR LGG-MT-LM-STR-Clin'!$AC$42)</f>
        <v/>
      </c>
      <c r="H88" s="179" t="str">
        <f>IF('[1]ETPR LGG-MT-LM-STR-Clin'!$AC$45="non concerné","",'[1]ETPR LGG-MT-LM-STR-Clin'!$AC$45)</f>
        <v/>
      </c>
      <c r="I88" s="180" t="str">
        <f>IF('[1]ETPR LGG-MT-LM-STR-Clin'!$AC$48="non concerné","",'[1]ETPR LGG-MT-LM-STR-Clin'!$AC$48)</f>
        <v/>
      </c>
      <c r="J88" s="181" t="str">
        <f>IF('[1]ETPR LGG-MT-LM-STR-Clin'!$AC$27=0,"",'[1]Synth. SA auxiliaires'!$Z$38/'[1]ETPR LGG-MT-LM-STR-Clin'!$AC$27)</f>
        <v/>
      </c>
      <c r="K88" s="182" t="str">
        <f>IF(('[1]ETPR LGG-MT-LM-STR-Clin'!$AC$27-SUM('[1]ETPR LGG-MT-LM-STR-Clin'!$AC$29:$AC$30))=0,"",'[1]Synth. SA auxiliaires'!$Z$38/('[1]ETPR LGG-MT-LM-STR-Clin'!$AC$27-SUM('[1]ETPR LGG-MT-LM-STR-Clin'!$AC$29:$AC$30)))</f>
        <v/>
      </c>
    </row>
    <row r="89" spans="1:11" x14ac:dyDescent="0.2">
      <c r="A89" s="24" t="s">
        <v>769</v>
      </c>
      <c r="B89" s="27">
        <v>331</v>
      </c>
      <c r="C89" s="83"/>
      <c r="D89" s="84"/>
      <c r="E89" s="85"/>
      <c r="F89" s="86"/>
      <c r="G89" s="27">
        <v>359</v>
      </c>
      <c r="H89" s="83"/>
      <c r="I89" s="84"/>
      <c r="J89" s="85"/>
      <c r="K89" s="86"/>
    </row>
    <row r="90" spans="1:11" x14ac:dyDescent="0.2">
      <c r="A90" s="30" t="s">
        <v>783</v>
      </c>
      <c r="B90" s="87">
        <v>118048.15188934065</v>
      </c>
      <c r="C90" s="88">
        <v>118159.57350611797</v>
      </c>
      <c r="D90" s="89">
        <v>127281.51764883783</v>
      </c>
      <c r="E90" s="90">
        <v>4117354.5185063533</v>
      </c>
      <c r="F90" s="29">
        <v>4596160.4226250695</v>
      </c>
      <c r="G90" s="87">
        <v>49339.49387943351</v>
      </c>
      <c r="H90" s="88">
        <v>49377.510697112055</v>
      </c>
      <c r="I90" s="89">
        <v>49512.728441694853</v>
      </c>
      <c r="J90" s="90">
        <v>1069884.9652845128</v>
      </c>
      <c r="K90" s="29">
        <v>1078351.0248245778</v>
      </c>
    </row>
    <row r="91" spans="1:11" ht="15" thickBot="1" x14ac:dyDescent="0.25">
      <c r="A91" s="30" t="s">
        <v>2652</v>
      </c>
      <c r="B91" s="87">
        <v>32250.018640759175</v>
      </c>
      <c r="C91" s="88">
        <v>32221.500763911852</v>
      </c>
      <c r="D91" s="89">
        <v>27823.247515020244</v>
      </c>
      <c r="E91" s="90">
        <v>3910866.25891349</v>
      </c>
      <c r="F91" s="29">
        <v>4245822.2680728082</v>
      </c>
      <c r="G91" s="87">
        <v>6958.9338683408114</v>
      </c>
      <c r="H91" s="88">
        <v>6958.914098576196</v>
      </c>
      <c r="I91" s="89">
        <v>6891.6969718592709</v>
      </c>
      <c r="J91" s="90">
        <v>3736628.811280957</v>
      </c>
      <c r="K91" s="29">
        <v>3739779.4361326923</v>
      </c>
    </row>
    <row r="92" spans="1:11" x14ac:dyDescent="0.2">
      <c r="A92" s="36" t="s">
        <v>770</v>
      </c>
      <c r="B92" s="91">
        <v>77732.240000000005</v>
      </c>
      <c r="C92" s="92">
        <v>77732.240000000005</v>
      </c>
      <c r="D92" s="93">
        <v>98840.936395759709</v>
      </c>
      <c r="E92" s="94">
        <v>1882942.9973097011</v>
      </c>
      <c r="F92" s="95">
        <v>2292935.6666666665</v>
      </c>
      <c r="G92" s="91">
        <v>43932.35052021149</v>
      </c>
      <c r="H92" s="92">
        <v>43955.264891693667</v>
      </c>
      <c r="I92" s="93">
        <v>44035.321065438948</v>
      </c>
      <c r="J92" s="94">
        <v>366330.40225585381</v>
      </c>
      <c r="K92" s="95">
        <v>366330.40225585381</v>
      </c>
    </row>
    <row r="93" spans="1:11" x14ac:dyDescent="0.2">
      <c r="A93" s="42" t="s">
        <v>771</v>
      </c>
      <c r="B93" s="96">
        <v>98472.709895296837</v>
      </c>
      <c r="C93" s="97">
        <v>98472.709895296837</v>
      </c>
      <c r="D93" s="98">
        <v>110845.56410579346</v>
      </c>
      <c r="E93" s="99">
        <v>2532442.6236690348</v>
      </c>
      <c r="F93" s="100">
        <v>2897180.9200645974</v>
      </c>
      <c r="G93" s="96">
        <v>46518.465348270562</v>
      </c>
      <c r="H93" s="97">
        <v>46567.21611116144</v>
      </c>
      <c r="I93" s="98">
        <v>46623.548950524739</v>
      </c>
      <c r="J93" s="99">
        <v>448338.90400850703</v>
      </c>
      <c r="K93" s="100">
        <v>449293.47183145292</v>
      </c>
    </row>
    <row r="94" spans="1:11" x14ac:dyDescent="0.2">
      <c r="A94" s="30" t="s">
        <v>2653</v>
      </c>
      <c r="B94" s="87">
        <v>116891.15753424658</v>
      </c>
      <c r="C94" s="88">
        <v>117007.39677419355</v>
      </c>
      <c r="D94" s="89">
        <v>125084.13130223721</v>
      </c>
      <c r="E94" s="90">
        <v>3462736.3419354837</v>
      </c>
      <c r="F94" s="29">
        <v>3868087.4418604653</v>
      </c>
      <c r="G94" s="87">
        <v>48768.726287262871</v>
      </c>
      <c r="H94" s="88">
        <v>48784.138206739</v>
      </c>
      <c r="I94" s="89">
        <v>48906.33843437316</v>
      </c>
      <c r="J94" s="90">
        <v>564055.30142384686</v>
      </c>
      <c r="K94" s="29">
        <v>564055.30142384686</v>
      </c>
    </row>
    <row r="95" spans="1:11" x14ac:dyDescent="0.2">
      <c r="A95" s="42" t="s">
        <v>772</v>
      </c>
      <c r="B95" s="96">
        <v>136344.39922747097</v>
      </c>
      <c r="C95" s="97">
        <v>136359.22885710062</v>
      </c>
      <c r="D95" s="98">
        <v>142659.88696502283</v>
      </c>
      <c r="E95" s="99">
        <v>4658250.9978202097</v>
      </c>
      <c r="F95" s="100">
        <v>5030699.517614726</v>
      </c>
      <c r="G95" s="96">
        <v>51623.566504178278</v>
      </c>
      <c r="H95" s="97">
        <v>51662.145749542957</v>
      </c>
      <c r="I95" s="98">
        <v>51789.396733878064</v>
      </c>
      <c r="J95" s="99">
        <v>681676.26864497561</v>
      </c>
      <c r="K95" s="100">
        <v>687373.79209173261</v>
      </c>
    </row>
    <row r="96" spans="1:11" ht="15" thickBot="1" x14ac:dyDescent="0.25">
      <c r="A96" s="48" t="s">
        <v>773</v>
      </c>
      <c r="B96" s="101">
        <v>156651.40127388536</v>
      </c>
      <c r="C96" s="102">
        <v>156667.70297029702</v>
      </c>
      <c r="D96" s="103">
        <v>159131.04999999999</v>
      </c>
      <c r="E96" s="104">
        <v>6072626.2068965519</v>
      </c>
      <c r="F96" s="105">
        <v>6500491.8727915194</v>
      </c>
      <c r="G96" s="101">
        <v>56297.129084459812</v>
      </c>
      <c r="H96" s="102">
        <v>56316.916158228312</v>
      </c>
      <c r="I96" s="103">
        <v>56465.292303448274</v>
      </c>
      <c r="J96" s="104">
        <v>903588.28615247901</v>
      </c>
      <c r="K96" s="105">
        <v>903588.28615247901</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5">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2444</v>
      </c>
      <c r="B1" s="387"/>
      <c r="C1" s="387"/>
      <c r="D1" s="387"/>
      <c r="E1" s="387"/>
      <c r="F1" s="387"/>
      <c r="G1" s="387"/>
      <c r="H1" s="387"/>
      <c r="I1" s="387"/>
      <c r="J1" s="387"/>
      <c r="K1" s="387"/>
      <c r="L1" s="387"/>
      <c r="M1" s="387"/>
      <c r="N1" s="387"/>
      <c r="O1" s="390" t="s">
        <v>2626</v>
      </c>
      <c r="P1" s="390"/>
      <c r="Q1" s="390"/>
      <c r="R1" s="380" t="s">
        <v>2442</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2443</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185</v>
      </c>
      <c r="C7" s="26">
        <v>1</v>
      </c>
      <c r="D7" s="27">
        <v>24</v>
      </c>
      <c r="E7" s="28">
        <v>126</v>
      </c>
      <c r="F7" s="107">
        <v>72</v>
      </c>
      <c r="G7" s="108">
        <v>42</v>
      </c>
      <c r="H7" s="109">
        <v>12</v>
      </c>
      <c r="I7" s="28">
        <v>0</v>
      </c>
      <c r="J7" s="28">
        <v>1</v>
      </c>
      <c r="K7" s="28">
        <v>17</v>
      </c>
      <c r="L7" s="29">
        <v>17</v>
      </c>
      <c r="AI7" s="14"/>
      <c r="AJ7" s="14"/>
    </row>
    <row r="8" spans="1:36" x14ac:dyDescent="0.2">
      <c r="A8" s="30" t="s">
        <v>775</v>
      </c>
      <c r="B8" s="31">
        <v>0.29753071758903615</v>
      </c>
      <c r="C8" s="177" t="str">
        <f>IF('[1]Synth. SA auxiliaires'!$AA$40="non concerné","",'[1]Synth. SA auxiliaires'!$AA$40)</f>
        <v/>
      </c>
      <c r="D8" s="32">
        <v>0.27303227935278013</v>
      </c>
      <c r="E8" s="33">
        <v>0.29256056379364842</v>
      </c>
      <c r="F8" s="110">
        <v>0.25620423549417132</v>
      </c>
      <c r="G8" s="111">
        <v>0.33398366042176209</v>
      </c>
      <c r="H8" s="112">
        <v>0.36571769539210991</v>
      </c>
      <c r="I8" s="33" t="s">
        <v>2654</v>
      </c>
      <c r="J8" s="33">
        <v>0.3590971610234675</v>
      </c>
      <c r="K8" s="33">
        <v>0.38852199386266179</v>
      </c>
      <c r="L8" s="34">
        <v>0.27434152675391582</v>
      </c>
      <c r="AI8" s="14"/>
      <c r="AJ8" s="14"/>
    </row>
    <row r="9" spans="1:36" ht="15" thickBot="1" x14ac:dyDescent="0.25">
      <c r="A9" s="30" t="s">
        <v>2652</v>
      </c>
      <c r="B9" s="31">
        <v>0.19467096807622253</v>
      </c>
      <c r="C9" s="35"/>
      <c r="D9" s="32">
        <v>0.35225476580956638</v>
      </c>
      <c r="E9" s="33">
        <v>0.12808488279996924</v>
      </c>
      <c r="F9" s="110">
        <v>0.12484150650977513</v>
      </c>
      <c r="G9" s="111">
        <v>0.12343185066464205</v>
      </c>
      <c r="H9" s="112">
        <v>7.8330308061996354E-2</v>
      </c>
      <c r="I9" s="33" t="s">
        <v>2654</v>
      </c>
      <c r="J9" s="33">
        <v>0</v>
      </c>
      <c r="K9" s="33">
        <v>0.27353506874265887</v>
      </c>
      <c r="L9" s="34">
        <v>0.17533453227374723</v>
      </c>
      <c r="AI9" s="14"/>
      <c r="AJ9" s="14"/>
    </row>
    <row r="10" spans="1:36" x14ac:dyDescent="0.2">
      <c r="A10" s="36" t="s">
        <v>770</v>
      </c>
      <c r="B10" s="37">
        <v>0.12898880470225246</v>
      </c>
      <c r="C10" s="38"/>
      <c r="D10" s="39">
        <v>0.10795062755315507</v>
      </c>
      <c r="E10" s="40">
        <v>0.14048078324799512</v>
      </c>
      <c r="F10" s="113">
        <v>0.12602497138536278</v>
      </c>
      <c r="G10" s="114">
        <v>0.19526963050698529</v>
      </c>
      <c r="H10" s="115">
        <v>0.29690992056564502</v>
      </c>
      <c r="I10" s="40" t="s">
        <v>2654</v>
      </c>
      <c r="J10" s="40">
        <v>0.3590971610234675</v>
      </c>
      <c r="K10" s="40">
        <v>0.20796380332723441</v>
      </c>
      <c r="L10" s="41">
        <v>0.13208093680023517</v>
      </c>
      <c r="AI10" s="14"/>
      <c r="AJ10" s="14"/>
    </row>
    <row r="11" spans="1:36" x14ac:dyDescent="0.2">
      <c r="A11" s="42" t="s">
        <v>771</v>
      </c>
      <c r="B11" s="43">
        <v>0.17897691665934101</v>
      </c>
      <c r="C11" s="44"/>
      <c r="D11" s="45">
        <v>0.14317138707379834</v>
      </c>
      <c r="E11" s="46">
        <v>0.18980566542881055</v>
      </c>
      <c r="F11" s="116">
        <v>0.16562166719227439</v>
      </c>
      <c r="G11" s="117">
        <v>0.28328561461525315</v>
      </c>
      <c r="H11" s="118">
        <v>0.32119414182926131</v>
      </c>
      <c r="I11" s="46" t="s">
        <v>2654</v>
      </c>
      <c r="J11" s="46">
        <v>0.3590971610234675</v>
      </c>
      <c r="K11" s="46">
        <v>0.24484343393212843</v>
      </c>
      <c r="L11" s="47">
        <v>0.16089195284263297</v>
      </c>
      <c r="AI11" s="14"/>
      <c r="AJ11" s="14"/>
    </row>
    <row r="12" spans="1:36" x14ac:dyDescent="0.2">
      <c r="A12" s="30" t="s">
        <v>2653</v>
      </c>
      <c r="B12" s="31">
        <v>0.25696434806722751</v>
      </c>
      <c r="C12" s="35"/>
      <c r="D12" s="32">
        <v>0.17837869659389693</v>
      </c>
      <c r="E12" s="33">
        <v>0.29423418522506228</v>
      </c>
      <c r="F12" s="110">
        <v>0.22571242209204712</v>
      </c>
      <c r="G12" s="111">
        <v>0.32946434853681705</v>
      </c>
      <c r="H12" s="112">
        <v>0.34033504722021368</v>
      </c>
      <c r="I12" s="33" t="s">
        <v>2654</v>
      </c>
      <c r="J12" s="33">
        <v>0.3590971610234675</v>
      </c>
      <c r="K12" s="33">
        <v>0.31552865689895326</v>
      </c>
      <c r="L12" s="34">
        <v>0.1952302032113627</v>
      </c>
      <c r="AI12" s="14"/>
      <c r="AJ12" s="14"/>
    </row>
    <row r="13" spans="1:36" x14ac:dyDescent="0.2">
      <c r="A13" s="42" t="s">
        <v>772</v>
      </c>
      <c r="B13" s="43">
        <v>0.34668615244540796</v>
      </c>
      <c r="C13" s="44"/>
      <c r="D13" s="45">
        <v>0.23949944148794639</v>
      </c>
      <c r="E13" s="46">
        <v>0.3480098864461646</v>
      </c>
      <c r="F13" s="116">
        <v>0.31430026669697519</v>
      </c>
      <c r="G13" s="117">
        <v>0.36249295540640558</v>
      </c>
      <c r="H13" s="118">
        <v>0.4188646302195938</v>
      </c>
      <c r="I13" s="46" t="s">
        <v>2654</v>
      </c>
      <c r="J13" s="46">
        <v>0.3590971610234675</v>
      </c>
      <c r="K13" s="46">
        <v>0.44590389171936046</v>
      </c>
      <c r="L13" s="47">
        <v>0.40112081983884612</v>
      </c>
      <c r="X13" s="14"/>
      <c r="Y13" s="14"/>
      <c r="Z13" s="14"/>
      <c r="AI13" s="14"/>
      <c r="AJ13" s="14"/>
    </row>
    <row r="14" spans="1:36" ht="15" thickBot="1" x14ac:dyDescent="0.25">
      <c r="A14" s="48" t="s">
        <v>773</v>
      </c>
      <c r="B14" s="49">
        <v>0.47802712080925569</v>
      </c>
      <c r="C14" s="50"/>
      <c r="D14" s="51">
        <v>0.31865561570608003</v>
      </c>
      <c r="E14" s="52">
        <v>0.46801819505116438</v>
      </c>
      <c r="F14" s="119">
        <v>0.47169774838285211</v>
      </c>
      <c r="G14" s="120">
        <v>0.43178219069996016</v>
      </c>
      <c r="H14" s="121">
        <v>0.47174173022457822</v>
      </c>
      <c r="I14" s="52" t="s">
        <v>2654</v>
      </c>
      <c r="J14" s="52">
        <v>0.3590971610234675</v>
      </c>
      <c r="K14" s="52">
        <v>0.61425409260048558</v>
      </c>
      <c r="L14" s="53">
        <v>0.53278824204061581</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185</v>
      </c>
      <c r="C19" s="26">
        <v>1</v>
      </c>
      <c r="D19" s="149">
        <v>24</v>
      </c>
      <c r="E19" s="90">
        <v>56</v>
      </c>
      <c r="F19" s="137">
        <v>16</v>
      </c>
      <c r="G19" s="90">
        <v>34</v>
      </c>
      <c r="H19" s="137">
        <v>8</v>
      </c>
      <c r="I19" s="90">
        <v>6</v>
      </c>
      <c r="J19" s="28">
        <v>0</v>
      </c>
      <c r="K19" s="137">
        <v>6</v>
      </c>
      <c r="L19" s="154">
        <v>0</v>
      </c>
      <c r="M19" s="90">
        <v>0</v>
      </c>
      <c r="N19" s="28">
        <v>1</v>
      </c>
      <c r="O19" s="29">
        <v>0</v>
      </c>
    </row>
    <row r="20" spans="1:26" x14ac:dyDescent="0.2">
      <c r="A20" s="30" t="s">
        <v>775</v>
      </c>
      <c r="B20" s="59">
        <v>0.29753071758903615</v>
      </c>
      <c r="C20" s="123" t="str">
        <f>C8</f>
        <v/>
      </c>
      <c r="D20" s="150">
        <v>0.27303227935278013</v>
      </c>
      <c r="E20" s="145">
        <v>0.26186000112446012</v>
      </c>
      <c r="F20" s="138">
        <v>0.23640905578816082</v>
      </c>
      <c r="G20" s="145">
        <v>0.33790850278774709</v>
      </c>
      <c r="H20" s="138">
        <v>0.31730308036632587</v>
      </c>
      <c r="I20" s="145">
        <v>0.3660125702630655</v>
      </c>
      <c r="J20" s="33" t="s">
        <v>2654</v>
      </c>
      <c r="K20" s="138">
        <v>0.36542282052115427</v>
      </c>
      <c r="L20" s="155" t="s">
        <v>2654</v>
      </c>
      <c r="M20" s="145" t="s">
        <v>2654</v>
      </c>
      <c r="N20" s="33">
        <v>0.3590971610234675</v>
      </c>
      <c r="O20" s="34" t="s">
        <v>2654</v>
      </c>
    </row>
    <row r="21" spans="1:26" ht="15" thickBot="1" x14ac:dyDescent="0.25">
      <c r="A21" s="30" t="s">
        <v>2652</v>
      </c>
      <c r="B21" s="59">
        <v>0.19467096807622253</v>
      </c>
      <c r="C21" s="123"/>
      <c r="D21" s="150">
        <v>0.35225476580956638</v>
      </c>
      <c r="E21" s="145">
        <v>0.12773977644258977</v>
      </c>
      <c r="F21" s="138">
        <v>0.11189023696509971</v>
      </c>
      <c r="G21" s="145">
        <v>0.12787670368766835</v>
      </c>
      <c r="H21" s="138">
        <v>0.10071909259539481</v>
      </c>
      <c r="I21" s="145">
        <v>9.1871021224120275E-2</v>
      </c>
      <c r="J21" s="33" t="s">
        <v>2654</v>
      </c>
      <c r="K21" s="138">
        <v>6.1893585120210391E-2</v>
      </c>
      <c r="L21" s="155" t="s">
        <v>2654</v>
      </c>
      <c r="M21" s="145" t="s">
        <v>2654</v>
      </c>
      <c r="N21" s="33">
        <v>0</v>
      </c>
      <c r="O21" s="34" t="s">
        <v>2654</v>
      </c>
    </row>
    <row r="22" spans="1:26" x14ac:dyDescent="0.2">
      <c r="A22" s="36" t="s">
        <v>770</v>
      </c>
      <c r="B22" s="61">
        <v>0.12898880470225246</v>
      </c>
      <c r="C22" s="124"/>
      <c r="D22" s="151">
        <v>0.10795062755315507</v>
      </c>
      <c r="E22" s="146">
        <v>0.123960594019286</v>
      </c>
      <c r="F22" s="139">
        <v>0.14482410988197522</v>
      </c>
      <c r="G22" s="146">
        <v>0.20724463002523202</v>
      </c>
      <c r="H22" s="139">
        <v>0.21076915299588966</v>
      </c>
      <c r="I22" s="146">
        <v>0.27716033121463113</v>
      </c>
      <c r="J22" s="40" t="s">
        <v>2654</v>
      </c>
      <c r="K22" s="139">
        <v>0.3129876902060304</v>
      </c>
      <c r="L22" s="156" t="s">
        <v>2654</v>
      </c>
      <c r="M22" s="146" t="s">
        <v>2654</v>
      </c>
      <c r="N22" s="40">
        <v>0.3590971610234675</v>
      </c>
      <c r="O22" s="41" t="s">
        <v>2654</v>
      </c>
    </row>
    <row r="23" spans="1:26" x14ac:dyDescent="0.2">
      <c r="A23" s="42" t="s">
        <v>771</v>
      </c>
      <c r="B23" s="63">
        <v>0.17897691665934101</v>
      </c>
      <c r="C23" s="125"/>
      <c r="D23" s="152">
        <v>0.14317138707379834</v>
      </c>
      <c r="E23" s="147">
        <v>0.17219861277986537</v>
      </c>
      <c r="F23" s="140">
        <v>0.16541564081305479</v>
      </c>
      <c r="G23" s="147">
        <v>0.28352102378288901</v>
      </c>
      <c r="H23" s="140">
        <v>0.28269049337159347</v>
      </c>
      <c r="I23" s="147">
        <v>0.30812240470281144</v>
      </c>
      <c r="J23" s="46" t="s">
        <v>2654</v>
      </c>
      <c r="K23" s="140">
        <v>0.32921224254018011</v>
      </c>
      <c r="L23" s="157" t="s">
        <v>2654</v>
      </c>
      <c r="M23" s="147" t="s">
        <v>2654</v>
      </c>
      <c r="N23" s="46">
        <v>0.3590971610234675</v>
      </c>
      <c r="O23" s="47" t="s">
        <v>2654</v>
      </c>
    </row>
    <row r="24" spans="1:26" x14ac:dyDescent="0.2">
      <c r="A24" s="30" t="s">
        <v>2653</v>
      </c>
      <c r="B24" s="59">
        <v>0.25696434806722751</v>
      </c>
      <c r="C24" s="123"/>
      <c r="D24" s="150">
        <v>0.17837869659389693</v>
      </c>
      <c r="E24" s="145">
        <v>0.23391272264877488</v>
      </c>
      <c r="F24" s="138">
        <v>0.19648089743722741</v>
      </c>
      <c r="G24" s="145">
        <v>0.32946434853681705</v>
      </c>
      <c r="H24" s="138">
        <v>0.31636799613998812</v>
      </c>
      <c r="I24" s="145">
        <v>0.34033504722021368</v>
      </c>
      <c r="J24" s="33" t="s">
        <v>2654</v>
      </c>
      <c r="K24" s="138">
        <v>0.3360978602977952</v>
      </c>
      <c r="L24" s="155" t="s">
        <v>2654</v>
      </c>
      <c r="M24" s="145" t="s">
        <v>2654</v>
      </c>
      <c r="N24" s="33">
        <v>0.3590971610234675</v>
      </c>
      <c r="O24" s="34" t="s">
        <v>2654</v>
      </c>
    </row>
    <row r="25" spans="1:26" x14ac:dyDescent="0.2">
      <c r="A25" s="42" t="s">
        <v>772</v>
      </c>
      <c r="B25" s="63">
        <v>0.34668615244540796</v>
      </c>
      <c r="C25" s="125"/>
      <c r="D25" s="152">
        <v>0.23949944148794639</v>
      </c>
      <c r="E25" s="147">
        <v>0.3197110170897513</v>
      </c>
      <c r="F25" s="140">
        <v>0.25805592118287596</v>
      </c>
      <c r="G25" s="147">
        <v>0.36249295540640558</v>
      </c>
      <c r="H25" s="140">
        <v>0.36978356404539564</v>
      </c>
      <c r="I25" s="147">
        <v>0.40282342197725934</v>
      </c>
      <c r="J25" s="46" t="s">
        <v>2654</v>
      </c>
      <c r="K25" s="140">
        <v>0.39863602530091796</v>
      </c>
      <c r="L25" s="157" t="s">
        <v>2654</v>
      </c>
      <c r="M25" s="147" t="s">
        <v>2654</v>
      </c>
      <c r="N25" s="46">
        <v>0.3590971610234675</v>
      </c>
      <c r="O25" s="47" t="s">
        <v>2654</v>
      </c>
    </row>
    <row r="26" spans="1:26" ht="15" thickBot="1" x14ac:dyDescent="0.25">
      <c r="A26" s="48" t="s">
        <v>773</v>
      </c>
      <c r="B26" s="65">
        <v>0.47802712080925569</v>
      </c>
      <c r="C26" s="126"/>
      <c r="D26" s="153">
        <v>0.31865561570608003</v>
      </c>
      <c r="E26" s="148">
        <v>0.4765765836713165</v>
      </c>
      <c r="F26" s="141">
        <v>0.35609051887411952</v>
      </c>
      <c r="G26" s="148">
        <v>0.40684230756056011</v>
      </c>
      <c r="H26" s="141">
        <v>0.44249245101099072</v>
      </c>
      <c r="I26" s="148">
        <v>0.48054233235435173</v>
      </c>
      <c r="J26" s="52" t="s">
        <v>2654</v>
      </c>
      <c r="K26" s="141">
        <v>0.44718291105963737</v>
      </c>
      <c r="L26" s="158" t="s">
        <v>2654</v>
      </c>
      <c r="M26" s="148" t="s">
        <v>2654</v>
      </c>
      <c r="N26" s="52">
        <v>0.3590971610234675</v>
      </c>
      <c r="O26" s="5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185</v>
      </c>
      <c r="C31" s="58">
        <v>1</v>
      </c>
      <c r="D31" s="127">
        <v>11</v>
      </c>
      <c r="E31" s="28">
        <v>0</v>
      </c>
      <c r="F31" s="28">
        <v>1</v>
      </c>
      <c r="G31" s="28">
        <v>2</v>
      </c>
      <c r="H31" s="143">
        <v>2</v>
      </c>
      <c r="I31" s="90">
        <v>0</v>
      </c>
      <c r="J31" s="28">
        <v>0</v>
      </c>
      <c r="K31" s="28">
        <v>0</v>
      </c>
      <c r="L31" s="28">
        <v>0</v>
      </c>
      <c r="M31" s="137">
        <v>1</v>
      </c>
      <c r="N31" s="162">
        <v>17</v>
      </c>
    </row>
    <row r="32" spans="1:26" x14ac:dyDescent="0.2">
      <c r="A32" s="30" t="s">
        <v>775</v>
      </c>
      <c r="B32" s="59">
        <v>0.29753071758903615</v>
      </c>
      <c r="C32" s="60" t="str">
        <f>C8</f>
        <v/>
      </c>
      <c r="D32" s="128">
        <v>0.30450755763704651</v>
      </c>
      <c r="E32" s="33" t="s">
        <v>2654</v>
      </c>
      <c r="F32" s="33">
        <v>0.45403242663669408</v>
      </c>
      <c r="G32" s="33">
        <v>0.46227853965280358</v>
      </c>
      <c r="H32" s="76">
        <v>0.28759219835519056</v>
      </c>
      <c r="I32" s="145" t="s">
        <v>2654</v>
      </c>
      <c r="J32" s="33" t="s">
        <v>2654</v>
      </c>
      <c r="K32" s="33" t="s">
        <v>2654</v>
      </c>
      <c r="L32" s="33" t="s">
        <v>2654</v>
      </c>
      <c r="M32" s="138">
        <v>1.3015168590050579</v>
      </c>
      <c r="N32" s="163">
        <v>0.27434152675391582</v>
      </c>
    </row>
    <row r="33" spans="1:20" ht="15" thickBot="1" x14ac:dyDescent="0.25">
      <c r="A33" s="30" t="s">
        <v>2652</v>
      </c>
      <c r="B33" s="59">
        <v>0.19467096807622253</v>
      </c>
      <c r="C33" s="60"/>
      <c r="D33" s="128">
        <v>0.17064299820276205</v>
      </c>
      <c r="E33" s="33" t="s">
        <v>2654</v>
      </c>
      <c r="F33" s="33">
        <v>0</v>
      </c>
      <c r="G33" s="33">
        <v>1.6374647933443121E-2</v>
      </c>
      <c r="H33" s="76">
        <v>4.6750034282951471E-2</v>
      </c>
      <c r="I33" s="145" t="s">
        <v>2654</v>
      </c>
      <c r="J33" s="33" t="s">
        <v>2654</v>
      </c>
      <c r="K33" s="33" t="s">
        <v>2654</v>
      </c>
      <c r="L33" s="33" t="s">
        <v>2654</v>
      </c>
      <c r="M33" s="138">
        <v>0</v>
      </c>
      <c r="N33" s="163">
        <v>0.17533453227374723</v>
      </c>
    </row>
    <row r="34" spans="1:20" x14ac:dyDescent="0.2">
      <c r="A34" s="36" t="s">
        <v>770</v>
      </c>
      <c r="B34" s="61">
        <v>0.12898880470225246</v>
      </c>
      <c r="C34" s="62"/>
      <c r="D34" s="129">
        <v>0.16836168661500503</v>
      </c>
      <c r="E34" s="40" t="s">
        <v>2654</v>
      </c>
      <c r="F34" s="40">
        <v>0.45403242663669408</v>
      </c>
      <c r="G34" s="40">
        <v>0.44917882130604908</v>
      </c>
      <c r="H34" s="77">
        <v>0.25019217092882928</v>
      </c>
      <c r="I34" s="146" t="s">
        <v>2654</v>
      </c>
      <c r="J34" s="40" t="s">
        <v>2654</v>
      </c>
      <c r="K34" s="40" t="s">
        <v>2654</v>
      </c>
      <c r="L34" s="40" t="s">
        <v>2654</v>
      </c>
      <c r="M34" s="139">
        <v>1.3015168590050579</v>
      </c>
      <c r="N34" s="164">
        <v>0.13208093680023517</v>
      </c>
    </row>
    <row r="35" spans="1:20" x14ac:dyDescent="0.2">
      <c r="A35" s="42" t="s">
        <v>771</v>
      </c>
      <c r="B35" s="63">
        <v>0.17897691665934101</v>
      </c>
      <c r="C35" s="64"/>
      <c r="D35" s="130">
        <v>0.23960432420042455</v>
      </c>
      <c r="E35" s="46" t="s">
        <v>2654</v>
      </c>
      <c r="F35" s="46">
        <v>0.45403242663669408</v>
      </c>
      <c r="G35" s="46">
        <v>0.45409121568608202</v>
      </c>
      <c r="H35" s="78">
        <v>0.26421718121371479</v>
      </c>
      <c r="I35" s="147" t="s">
        <v>2654</v>
      </c>
      <c r="J35" s="46" t="s">
        <v>2654</v>
      </c>
      <c r="K35" s="46" t="s">
        <v>2654</v>
      </c>
      <c r="L35" s="46" t="s">
        <v>2654</v>
      </c>
      <c r="M35" s="140">
        <v>1.3015168590050579</v>
      </c>
      <c r="N35" s="165">
        <v>0.16089195284263297</v>
      </c>
    </row>
    <row r="36" spans="1:20" x14ac:dyDescent="0.2">
      <c r="A36" s="30" t="s">
        <v>2653</v>
      </c>
      <c r="B36" s="59">
        <v>0.25696434806722751</v>
      </c>
      <c r="C36" s="60"/>
      <c r="D36" s="128">
        <v>0.24943659688869554</v>
      </c>
      <c r="E36" s="33" t="s">
        <v>2654</v>
      </c>
      <c r="F36" s="33">
        <v>0.45403242663669408</v>
      </c>
      <c r="G36" s="33">
        <v>0.46227853965280358</v>
      </c>
      <c r="H36" s="76">
        <v>0.28759219835519056</v>
      </c>
      <c r="I36" s="145" t="s">
        <v>2654</v>
      </c>
      <c r="J36" s="33" t="s">
        <v>2654</v>
      </c>
      <c r="K36" s="33" t="s">
        <v>2654</v>
      </c>
      <c r="L36" s="33" t="s">
        <v>2654</v>
      </c>
      <c r="M36" s="138">
        <v>1.3015168590050579</v>
      </c>
      <c r="N36" s="163">
        <v>0.1952302032113627</v>
      </c>
    </row>
    <row r="37" spans="1:20" x14ac:dyDescent="0.2">
      <c r="A37" s="42" t="s">
        <v>772</v>
      </c>
      <c r="B37" s="63">
        <v>0.34668615244540796</v>
      </c>
      <c r="C37" s="64"/>
      <c r="D37" s="130">
        <v>0.31706515032785049</v>
      </c>
      <c r="E37" s="46" t="s">
        <v>2654</v>
      </c>
      <c r="F37" s="46">
        <v>0.45403242663669408</v>
      </c>
      <c r="G37" s="46">
        <v>0.47046586361952514</v>
      </c>
      <c r="H37" s="78">
        <v>0.31096721549666634</v>
      </c>
      <c r="I37" s="147" t="s">
        <v>2654</v>
      </c>
      <c r="J37" s="46" t="s">
        <v>2654</v>
      </c>
      <c r="K37" s="46" t="s">
        <v>2654</v>
      </c>
      <c r="L37" s="46" t="s">
        <v>2654</v>
      </c>
      <c r="M37" s="140">
        <v>1.3015168590050579</v>
      </c>
      <c r="N37" s="165">
        <v>0.40112081983884612</v>
      </c>
    </row>
    <row r="38" spans="1:20" ht="15" thickBot="1" x14ac:dyDescent="0.25">
      <c r="A38" s="48" t="s">
        <v>773</v>
      </c>
      <c r="B38" s="65">
        <v>0.47802712080925569</v>
      </c>
      <c r="C38" s="66"/>
      <c r="D38" s="131">
        <v>0.31904729508605584</v>
      </c>
      <c r="E38" s="52" t="s">
        <v>2654</v>
      </c>
      <c r="F38" s="52">
        <v>0.45403242663669408</v>
      </c>
      <c r="G38" s="52">
        <v>0.47537825799955807</v>
      </c>
      <c r="H38" s="79">
        <v>0.32499222578155179</v>
      </c>
      <c r="I38" s="148" t="s">
        <v>2654</v>
      </c>
      <c r="J38" s="52" t="s">
        <v>2654</v>
      </c>
      <c r="K38" s="52" t="s">
        <v>2654</v>
      </c>
      <c r="L38" s="52" t="s">
        <v>2654</v>
      </c>
      <c r="M38" s="141">
        <v>1.3015168590050579</v>
      </c>
      <c r="N38" s="166">
        <v>0.53278824204061581</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0.17897691665934101</v>
      </c>
      <c r="B41" s="184">
        <f t="shared" si="0"/>
        <v>0</v>
      </c>
      <c r="C41" s="184">
        <f t="shared" si="0"/>
        <v>0.14317138707379834</v>
      </c>
      <c r="D41" s="184">
        <f t="shared" si="0"/>
        <v>0.18980566542881055</v>
      </c>
      <c r="E41" s="184">
        <f t="shared" si="0"/>
        <v>0.16562166719227439</v>
      </c>
      <c r="F41" s="184">
        <f t="shared" si="0"/>
        <v>0.28328561461525315</v>
      </c>
      <c r="G41" s="184">
        <f t="shared" si="0"/>
        <v>0.32119414182926131</v>
      </c>
      <c r="H41" s="184" t="str">
        <f t="shared" si="0"/>
        <v/>
      </c>
      <c r="I41" s="184">
        <f t="shared" si="0"/>
        <v>0.3590971610234675</v>
      </c>
      <c r="J41" s="184">
        <f t="shared" si="0"/>
        <v>0.24484343393212843</v>
      </c>
      <c r="K41" s="184">
        <f t="shared" si="0"/>
        <v>0.16089195284263297</v>
      </c>
      <c r="L41" s="183" t="s">
        <v>778</v>
      </c>
      <c r="M41" s="184">
        <f t="shared" ref="M41:S41" si="1">IF(H31=0,"",H35)</f>
        <v>0.26421718121371479</v>
      </c>
      <c r="N41" s="184" t="str">
        <f t="shared" si="1"/>
        <v/>
      </c>
      <c r="O41" s="184" t="str">
        <f t="shared" si="1"/>
        <v/>
      </c>
      <c r="P41" s="184" t="str">
        <f t="shared" si="1"/>
        <v/>
      </c>
      <c r="Q41" s="184" t="str">
        <f t="shared" si="1"/>
        <v/>
      </c>
      <c r="R41" s="184">
        <f t="shared" si="1"/>
        <v>1.3015168590050579</v>
      </c>
      <c r="S41" s="184">
        <f t="shared" si="1"/>
        <v>0.16089195284263297</v>
      </c>
    </row>
    <row r="42" spans="1:20" x14ac:dyDescent="0.2">
      <c r="A42" s="184">
        <f t="shared" ref="A42:K42" si="2">IF(B7=0,"",B12-B11)</f>
        <v>7.7987431407886498E-2</v>
      </c>
      <c r="B42" s="184">
        <f t="shared" si="2"/>
        <v>0</v>
      </c>
      <c r="C42" s="184">
        <f t="shared" si="2"/>
        <v>3.5207309520098595E-2</v>
      </c>
      <c r="D42" s="184">
        <f t="shared" si="2"/>
        <v>0.10442851979625173</v>
      </c>
      <c r="E42" s="184">
        <f t="shared" si="2"/>
        <v>6.0090754899772725E-2</v>
      </c>
      <c r="F42" s="184">
        <f t="shared" si="2"/>
        <v>4.6178733921563908E-2</v>
      </c>
      <c r="G42" s="184">
        <f t="shared" si="2"/>
        <v>1.9140905390952367E-2</v>
      </c>
      <c r="H42" s="184" t="str">
        <f t="shared" si="2"/>
        <v/>
      </c>
      <c r="I42" s="184">
        <f t="shared" si="2"/>
        <v>0</v>
      </c>
      <c r="J42" s="184">
        <f t="shared" si="2"/>
        <v>7.0685222966824834E-2</v>
      </c>
      <c r="K42" s="184">
        <f t="shared" si="2"/>
        <v>3.4338250368729728E-2</v>
      </c>
      <c r="L42" s="183" t="s">
        <v>779</v>
      </c>
      <c r="M42" s="184">
        <f t="shared" ref="M42:S42" si="3">IF(H31=0,"",H36-H35)</f>
        <v>2.3375017141475773E-2</v>
      </c>
      <c r="N42" s="184" t="str">
        <f t="shared" si="3"/>
        <v/>
      </c>
      <c r="O42" s="184" t="str">
        <f t="shared" si="3"/>
        <v/>
      </c>
      <c r="P42" s="184" t="str">
        <f t="shared" si="3"/>
        <v/>
      </c>
      <c r="Q42" s="184" t="str">
        <f t="shared" si="3"/>
        <v/>
      </c>
      <c r="R42" s="184">
        <f t="shared" si="3"/>
        <v>0</v>
      </c>
      <c r="S42" s="184">
        <f t="shared" si="3"/>
        <v>3.4338250368729728E-2</v>
      </c>
    </row>
    <row r="43" spans="1:20" x14ac:dyDescent="0.2">
      <c r="A43" s="184">
        <f t="shared" ref="A43:K43" si="4">IF(B7=0,"",B13-B12)</f>
        <v>8.9721804378180448E-2</v>
      </c>
      <c r="B43" s="184">
        <f t="shared" si="4"/>
        <v>0</v>
      </c>
      <c r="C43" s="184">
        <f t="shared" si="4"/>
        <v>6.112074489404945E-2</v>
      </c>
      <c r="D43" s="184">
        <f t="shared" si="4"/>
        <v>5.3775701221102312E-2</v>
      </c>
      <c r="E43" s="184">
        <f t="shared" si="4"/>
        <v>8.8587844604928079E-2</v>
      </c>
      <c r="F43" s="184">
        <f t="shared" si="4"/>
        <v>3.3028606869588528E-2</v>
      </c>
      <c r="G43" s="184">
        <f t="shared" si="4"/>
        <v>7.8529582999380121E-2</v>
      </c>
      <c r="H43" s="184" t="str">
        <f t="shared" si="4"/>
        <v/>
      </c>
      <c r="I43" s="184">
        <f t="shared" si="4"/>
        <v>0</v>
      </c>
      <c r="J43" s="184">
        <f t="shared" si="4"/>
        <v>0.13037523482040719</v>
      </c>
      <c r="K43" s="184">
        <f t="shared" si="4"/>
        <v>0.20589061662748342</v>
      </c>
      <c r="L43" s="183" t="s">
        <v>780</v>
      </c>
      <c r="M43" s="184">
        <f t="shared" ref="M43:S43" si="5">IF(H31=0,"",H37-H36)</f>
        <v>2.3375017141475773E-2</v>
      </c>
      <c r="N43" s="184" t="str">
        <f t="shared" si="5"/>
        <v/>
      </c>
      <c r="O43" s="184" t="str">
        <f t="shared" si="5"/>
        <v/>
      </c>
      <c r="P43" s="184" t="str">
        <f t="shared" si="5"/>
        <v/>
      </c>
      <c r="Q43" s="184" t="str">
        <f t="shared" si="5"/>
        <v/>
      </c>
      <c r="R43" s="184">
        <f t="shared" si="5"/>
        <v>0</v>
      </c>
      <c r="S43" s="184">
        <f t="shared" si="5"/>
        <v>0.20589061662748342</v>
      </c>
    </row>
    <row r="44" spans="1:20" x14ac:dyDescent="0.2">
      <c r="A44" s="184">
        <f t="shared" ref="A44:K44" si="6">IF(B7=0,"",B11-B10)</f>
        <v>4.9988111957088549E-2</v>
      </c>
      <c r="B44" s="184">
        <f t="shared" si="6"/>
        <v>0</v>
      </c>
      <c r="C44" s="184">
        <f t="shared" si="6"/>
        <v>3.5220759520643269E-2</v>
      </c>
      <c r="D44" s="184">
        <f t="shared" si="6"/>
        <v>4.9324882180815433E-2</v>
      </c>
      <c r="E44" s="184">
        <f t="shared" si="6"/>
        <v>3.9596695806911608E-2</v>
      </c>
      <c r="F44" s="184">
        <f t="shared" si="6"/>
        <v>8.8015984108267858E-2</v>
      </c>
      <c r="G44" s="184">
        <f t="shared" si="6"/>
        <v>2.428422126361629E-2</v>
      </c>
      <c r="H44" s="184" t="str">
        <f t="shared" si="6"/>
        <v/>
      </c>
      <c r="I44" s="184">
        <f t="shared" si="6"/>
        <v>0</v>
      </c>
      <c r="J44" s="184">
        <f t="shared" si="6"/>
        <v>3.687963060489402E-2</v>
      </c>
      <c r="K44" s="184">
        <f t="shared" si="6"/>
        <v>2.8811016042397802E-2</v>
      </c>
      <c r="L44" s="183" t="s">
        <v>781</v>
      </c>
      <c r="M44" s="184">
        <f t="shared" ref="M44:S44" si="7">IF(H31=0,"",H35-H34)</f>
        <v>1.4025010284885508E-2</v>
      </c>
      <c r="N44" s="184" t="str">
        <f t="shared" si="7"/>
        <v/>
      </c>
      <c r="O44" s="184" t="str">
        <f t="shared" si="7"/>
        <v/>
      </c>
      <c r="P44" s="184" t="str">
        <f t="shared" si="7"/>
        <v/>
      </c>
      <c r="Q44" s="184" t="str">
        <f t="shared" si="7"/>
        <v/>
      </c>
      <c r="R44" s="184">
        <f t="shared" si="7"/>
        <v>0</v>
      </c>
      <c r="S44" s="184">
        <f t="shared" si="7"/>
        <v>2.8811016042397802E-2</v>
      </c>
    </row>
    <row r="45" spans="1:20" x14ac:dyDescent="0.2">
      <c r="A45" s="184">
        <f t="shared" ref="A45:K45" si="8">IF(B7=0,"",B14-B13)</f>
        <v>0.13134096836384773</v>
      </c>
      <c r="B45" s="184">
        <f t="shared" si="8"/>
        <v>0</v>
      </c>
      <c r="C45" s="184">
        <f t="shared" si="8"/>
        <v>7.9156174218133646E-2</v>
      </c>
      <c r="D45" s="184">
        <f t="shared" si="8"/>
        <v>0.12000830860499978</v>
      </c>
      <c r="E45" s="184">
        <f t="shared" si="8"/>
        <v>0.15739748168587692</v>
      </c>
      <c r="F45" s="184">
        <f t="shared" si="8"/>
        <v>6.9289235293554574E-2</v>
      </c>
      <c r="G45" s="184">
        <f t="shared" si="8"/>
        <v>5.2877100004984412E-2</v>
      </c>
      <c r="H45" s="184" t="str">
        <f t="shared" si="8"/>
        <v/>
      </c>
      <c r="I45" s="184">
        <f t="shared" si="8"/>
        <v>0</v>
      </c>
      <c r="J45" s="184">
        <f t="shared" si="8"/>
        <v>0.16835020088112512</v>
      </c>
      <c r="K45" s="184">
        <f t="shared" si="8"/>
        <v>0.13166742220176969</v>
      </c>
      <c r="L45" s="183" t="s">
        <v>782</v>
      </c>
      <c r="M45" s="184">
        <f t="shared" ref="M45:S45" si="9">IF(H31=0,"",H38-H37)</f>
        <v>1.4025010284885453E-2</v>
      </c>
      <c r="N45" s="184" t="str">
        <f t="shared" si="9"/>
        <v/>
      </c>
      <c r="O45" s="184" t="str">
        <f t="shared" si="9"/>
        <v/>
      </c>
      <c r="P45" s="184" t="str">
        <f t="shared" si="9"/>
        <v/>
      </c>
      <c r="Q45" s="184" t="str">
        <f t="shared" si="9"/>
        <v/>
      </c>
      <c r="R45" s="184">
        <f t="shared" si="9"/>
        <v>0</v>
      </c>
      <c r="S45" s="184">
        <f t="shared" si="9"/>
        <v>0.13166742220176969</v>
      </c>
    </row>
    <row r="46" spans="1:20" x14ac:dyDescent="0.2">
      <c r="A46" s="184">
        <f t="shared" ref="A46:K46" si="10">IF(B7=0,"",B8)</f>
        <v>0.29753071758903615</v>
      </c>
      <c r="B46" s="184" t="str">
        <f t="shared" si="10"/>
        <v/>
      </c>
      <c r="C46" s="184">
        <f t="shared" si="10"/>
        <v>0.27303227935278013</v>
      </c>
      <c r="D46" s="184">
        <f t="shared" si="10"/>
        <v>0.29256056379364842</v>
      </c>
      <c r="E46" s="184">
        <f t="shared" si="10"/>
        <v>0.25620423549417132</v>
      </c>
      <c r="F46" s="184">
        <f t="shared" si="10"/>
        <v>0.33398366042176209</v>
      </c>
      <c r="G46" s="184">
        <f t="shared" si="10"/>
        <v>0.36571769539210991</v>
      </c>
      <c r="H46" s="184" t="str">
        <f t="shared" si="10"/>
        <v/>
      </c>
      <c r="I46" s="184">
        <f t="shared" si="10"/>
        <v>0.3590971610234675</v>
      </c>
      <c r="J46" s="184">
        <f t="shared" si="10"/>
        <v>0.38852199386266179</v>
      </c>
      <c r="K46" s="184">
        <f t="shared" si="10"/>
        <v>0.27434152675391582</v>
      </c>
      <c r="L46" s="183" t="s">
        <v>783</v>
      </c>
      <c r="M46" s="184">
        <f t="shared" ref="M46:S46" si="11">IF(H31=0,"",H32)</f>
        <v>0.28759219835519056</v>
      </c>
      <c r="N46" s="184" t="str">
        <f t="shared" si="11"/>
        <v/>
      </c>
      <c r="O46" s="184" t="str">
        <f t="shared" si="11"/>
        <v/>
      </c>
      <c r="P46" s="184" t="str">
        <f t="shared" si="11"/>
        <v/>
      </c>
      <c r="Q46" s="184" t="str">
        <f t="shared" si="11"/>
        <v/>
      </c>
      <c r="R46" s="184">
        <f t="shared" si="11"/>
        <v>1.3015168590050579</v>
      </c>
      <c r="S46" s="184">
        <f t="shared" si="11"/>
        <v>0.27434152675391582</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0.17897691665934101</v>
      </c>
      <c r="C49" s="184">
        <v>0</v>
      </c>
      <c r="D49" s="184">
        <f t="shared" ref="D49:O49" si="12">IF(D19=0,"",D23)</f>
        <v>0.14317138707379834</v>
      </c>
      <c r="E49" s="184">
        <f t="shared" si="12"/>
        <v>0.17219861277986537</v>
      </c>
      <c r="F49" s="184">
        <f t="shared" si="12"/>
        <v>0.16541564081305479</v>
      </c>
      <c r="G49" s="184">
        <f t="shared" si="12"/>
        <v>0.28352102378288901</v>
      </c>
      <c r="H49" s="184">
        <f t="shared" si="12"/>
        <v>0.28269049337159347</v>
      </c>
      <c r="I49" s="184">
        <f t="shared" si="12"/>
        <v>0.30812240470281144</v>
      </c>
      <c r="J49" s="184" t="str">
        <f t="shared" si="12"/>
        <v/>
      </c>
      <c r="K49" s="184">
        <f t="shared" si="12"/>
        <v>0.32921224254018011</v>
      </c>
      <c r="L49" s="184" t="str">
        <f t="shared" si="12"/>
        <v/>
      </c>
      <c r="M49" s="184" t="str">
        <f t="shared" si="12"/>
        <v/>
      </c>
      <c r="N49" s="184">
        <f t="shared" si="12"/>
        <v>0.3590971610234675</v>
      </c>
      <c r="O49" s="184" t="str">
        <f t="shared" si="12"/>
        <v/>
      </c>
      <c r="P49" s="184">
        <f>IF(D31=0,"",D35)</f>
        <v>0.23960432420042455</v>
      </c>
      <c r="Q49" s="184" t="str">
        <f>IF(E31=0,"",E35)</f>
        <v/>
      </c>
      <c r="R49" s="184">
        <f>IF(F31=0,"",F35)</f>
        <v>0.45403242663669408</v>
      </c>
      <c r="S49" s="184">
        <f>IF(G31=0,"",G35)</f>
        <v>0.45409121568608202</v>
      </c>
    </row>
    <row r="50" spans="1:29" x14ac:dyDescent="0.2">
      <c r="A50" s="183" t="s">
        <v>779</v>
      </c>
      <c r="B50" s="184">
        <f>IF(B19=0,"",B24-B23)</f>
        <v>7.7987431407886498E-2</v>
      </c>
      <c r="C50" s="184">
        <v>0</v>
      </c>
      <c r="D50" s="184">
        <f t="shared" ref="D50:O50" si="13">IF(D19=0,"",D24-D23)</f>
        <v>3.5207309520098595E-2</v>
      </c>
      <c r="E50" s="184">
        <f t="shared" si="13"/>
        <v>6.1714109868909517E-2</v>
      </c>
      <c r="F50" s="184">
        <f t="shared" si="13"/>
        <v>3.1065256624172616E-2</v>
      </c>
      <c r="G50" s="184">
        <f t="shared" si="13"/>
        <v>4.5943324753928039E-2</v>
      </c>
      <c r="H50" s="184">
        <f t="shared" si="13"/>
        <v>3.3677502768394652E-2</v>
      </c>
      <c r="I50" s="184">
        <f t="shared" si="13"/>
        <v>3.2212642517402246E-2</v>
      </c>
      <c r="J50" s="184" t="str">
        <f t="shared" si="13"/>
        <v/>
      </c>
      <c r="K50" s="184">
        <f t="shared" si="13"/>
        <v>6.8856177576150923E-3</v>
      </c>
      <c r="L50" s="184" t="str">
        <f t="shared" si="13"/>
        <v/>
      </c>
      <c r="M50" s="184" t="str">
        <f t="shared" si="13"/>
        <v/>
      </c>
      <c r="N50" s="184">
        <f t="shared" si="13"/>
        <v>0</v>
      </c>
      <c r="O50" s="184" t="str">
        <f t="shared" si="13"/>
        <v/>
      </c>
      <c r="P50" s="184">
        <f>IF(D31=0,"",D36-D35)</f>
        <v>9.8322726882709988E-3</v>
      </c>
      <c r="Q50" s="184" t="str">
        <f>IF(E31=0,"",E36-E35)</f>
        <v/>
      </c>
      <c r="R50" s="184">
        <f>IF(F31=0,"",F36-F35)</f>
        <v>0</v>
      </c>
      <c r="S50" s="184">
        <f>IF(G31=0,"",G36-G35)</f>
        <v>8.1873239667215603E-3</v>
      </c>
    </row>
    <row r="51" spans="1:29" x14ac:dyDescent="0.2">
      <c r="A51" s="183" t="s">
        <v>780</v>
      </c>
      <c r="B51" s="184">
        <f>IF(B19=0,"",B25-B24)</f>
        <v>8.9721804378180448E-2</v>
      </c>
      <c r="C51" s="184">
        <v>0</v>
      </c>
      <c r="D51" s="184">
        <f t="shared" ref="D51:O51" si="14">IF(D19=0,"",D25-D24)</f>
        <v>6.112074489404945E-2</v>
      </c>
      <c r="E51" s="184">
        <f t="shared" si="14"/>
        <v>8.5798294440976419E-2</v>
      </c>
      <c r="F51" s="184">
        <f t="shared" si="14"/>
        <v>6.1575023745648549E-2</v>
      </c>
      <c r="G51" s="184">
        <f t="shared" si="14"/>
        <v>3.3028606869588528E-2</v>
      </c>
      <c r="H51" s="184">
        <f t="shared" si="14"/>
        <v>5.3415567905407524E-2</v>
      </c>
      <c r="I51" s="184">
        <f t="shared" si="14"/>
        <v>6.2488374757045662E-2</v>
      </c>
      <c r="J51" s="184" t="str">
        <f t="shared" si="14"/>
        <v/>
      </c>
      <c r="K51" s="184">
        <f t="shared" si="14"/>
        <v>6.2538165003122759E-2</v>
      </c>
      <c r="L51" s="184" t="str">
        <f t="shared" si="14"/>
        <v/>
      </c>
      <c r="M51" s="184" t="str">
        <f t="shared" si="14"/>
        <v/>
      </c>
      <c r="N51" s="184">
        <f t="shared" si="14"/>
        <v>0</v>
      </c>
      <c r="O51" s="184" t="str">
        <f t="shared" si="14"/>
        <v/>
      </c>
      <c r="P51" s="184">
        <f>IF(D31=0,"",D37-D36)</f>
        <v>6.7628553439154943E-2</v>
      </c>
      <c r="Q51" s="184" t="str">
        <f>IF(E31=0,"",E37-E36)</f>
        <v/>
      </c>
      <c r="R51" s="184">
        <f>IF(F31=0,"",F37-F36)</f>
        <v>0</v>
      </c>
      <c r="S51" s="184">
        <f>IF(G31=0,"",G37-G36)</f>
        <v>8.1873239667215603E-3</v>
      </c>
    </row>
    <row r="52" spans="1:29" x14ac:dyDescent="0.2">
      <c r="A52" s="183" t="s">
        <v>781</v>
      </c>
      <c r="B52" s="184">
        <f>IF(B19=0,"",B23-B22)</f>
        <v>4.9988111957088549E-2</v>
      </c>
      <c r="C52" s="184">
        <v>0</v>
      </c>
      <c r="D52" s="184">
        <f t="shared" ref="D52:O52" si="15">IF(D19=0,"",D23-D22)</f>
        <v>3.5220759520643269E-2</v>
      </c>
      <c r="E52" s="184">
        <f t="shared" si="15"/>
        <v>4.8238018760579371E-2</v>
      </c>
      <c r="F52" s="184">
        <f t="shared" si="15"/>
        <v>2.0591530931079571E-2</v>
      </c>
      <c r="G52" s="184">
        <f t="shared" si="15"/>
        <v>7.6276393757656991E-2</v>
      </c>
      <c r="H52" s="184">
        <f t="shared" si="15"/>
        <v>7.1921340375703802E-2</v>
      </c>
      <c r="I52" s="184">
        <f t="shared" si="15"/>
        <v>3.0962073488180308E-2</v>
      </c>
      <c r="J52" s="184" t="str">
        <f t="shared" si="15"/>
        <v/>
      </c>
      <c r="K52" s="184">
        <f t="shared" si="15"/>
        <v>1.6224552334149711E-2</v>
      </c>
      <c r="L52" s="184" t="str">
        <f t="shared" si="15"/>
        <v/>
      </c>
      <c r="M52" s="184" t="str">
        <f t="shared" si="15"/>
        <v/>
      </c>
      <c r="N52" s="184">
        <f t="shared" si="15"/>
        <v>0</v>
      </c>
      <c r="O52" s="184" t="str">
        <f t="shared" si="15"/>
        <v/>
      </c>
      <c r="P52" s="184">
        <f>IF(D31=0,"",D35-D34)</f>
        <v>7.1242637585419516E-2</v>
      </c>
      <c r="Q52" s="184" t="str">
        <f>IF(E31=0,"",E35-E34)</f>
        <v/>
      </c>
      <c r="R52" s="184">
        <f>IF(F31=0,"",F35-F34)</f>
        <v>0</v>
      </c>
      <c r="S52" s="184">
        <f>IF(G31=0,"",G35-G34)</f>
        <v>4.9123943800329362E-3</v>
      </c>
      <c r="AB52" s="15"/>
      <c r="AC52" s="15"/>
    </row>
    <row r="53" spans="1:29" x14ac:dyDescent="0.2">
      <c r="A53" s="183" t="s">
        <v>782</v>
      </c>
      <c r="B53" s="184">
        <f>IF(B19=0,"",B26-B25)</f>
        <v>0.13134096836384773</v>
      </c>
      <c r="C53" s="184">
        <v>0</v>
      </c>
      <c r="D53" s="184">
        <f t="shared" ref="D53:O53" si="16">IF(D19=0,"",D26-D25)</f>
        <v>7.9156174218133646E-2</v>
      </c>
      <c r="E53" s="184">
        <f t="shared" si="16"/>
        <v>0.1568655665815652</v>
      </c>
      <c r="F53" s="184">
        <f t="shared" si="16"/>
        <v>9.8034597691243563E-2</v>
      </c>
      <c r="G53" s="184">
        <f t="shared" si="16"/>
        <v>4.4349352154154531E-2</v>
      </c>
      <c r="H53" s="184">
        <f t="shared" si="16"/>
        <v>7.2708886965595076E-2</v>
      </c>
      <c r="I53" s="184">
        <f t="shared" si="16"/>
        <v>7.7718910377092387E-2</v>
      </c>
      <c r="J53" s="184" t="str">
        <f t="shared" si="16"/>
        <v/>
      </c>
      <c r="K53" s="184">
        <f t="shared" si="16"/>
        <v>4.8546885758719405E-2</v>
      </c>
      <c r="L53" s="184" t="str">
        <f t="shared" si="16"/>
        <v/>
      </c>
      <c r="M53" s="184" t="str">
        <f t="shared" si="16"/>
        <v/>
      </c>
      <c r="N53" s="184">
        <f t="shared" si="16"/>
        <v>0</v>
      </c>
      <c r="O53" s="184" t="str">
        <f t="shared" si="16"/>
        <v/>
      </c>
      <c r="P53" s="184">
        <f>IF(D31=0,"",D38-D37)</f>
        <v>1.9821447582053509E-3</v>
      </c>
      <c r="Q53" s="184" t="str">
        <f>IF(E31=0,"",E38-E37)</f>
        <v/>
      </c>
      <c r="R53" s="184">
        <f>IF(F31=0,"",F38-F37)</f>
        <v>0</v>
      </c>
      <c r="S53" s="184">
        <f>IF(G31=0,"",G38-G37)</f>
        <v>4.9123943800329362E-3</v>
      </c>
      <c r="AB53" s="15"/>
      <c r="AC53" s="15"/>
    </row>
    <row r="54" spans="1:29" x14ac:dyDescent="0.2">
      <c r="A54" s="183" t="s">
        <v>783</v>
      </c>
      <c r="B54" s="184">
        <f t="shared" ref="B54:O54" si="17">IF(B19=0,"",B20)</f>
        <v>0.29753071758903615</v>
      </c>
      <c r="C54" s="184" t="str">
        <f t="shared" si="17"/>
        <v/>
      </c>
      <c r="D54" s="184">
        <f t="shared" si="17"/>
        <v>0.27303227935278013</v>
      </c>
      <c r="E54" s="184">
        <f t="shared" si="17"/>
        <v>0.26186000112446012</v>
      </c>
      <c r="F54" s="184">
        <f t="shared" si="17"/>
        <v>0.23640905578816082</v>
      </c>
      <c r="G54" s="184">
        <f t="shared" si="17"/>
        <v>0.33790850278774709</v>
      </c>
      <c r="H54" s="184">
        <f t="shared" si="17"/>
        <v>0.31730308036632587</v>
      </c>
      <c r="I54" s="184">
        <f t="shared" si="17"/>
        <v>0.3660125702630655</v>
      </c>
      <c r="J54" s="184" t="str">
        <f t="shared" si="17"/>
        <v/>
      </c>
      <c r="K54" s="184">
        <f t="shared" si="17"/>
        <v>0.36542282052115427</v>
      </c>
      <c r="L54" s="184" t="str">
        <f t="shared" si="17"/>
        <v/>
      </c>
      <c r="M54" s="184" t="str">
        <f t="shared" si="17"/>
        <v/>
      </c>
      <c r="N54" s="184">
        <f t="shared" si="17"/>
        <v>0.3590971610234675</v>
      </c>
      <c r="O54" s="184" t="str">
        <f t="shared" si="17"/>
        <v/>
      </c>
      <c r="P54" s="184">
        <f>IF(D31=0,"",D32)</f>
        <v>0.30450755763704651</v>
      </c>
      <c r="Q54" s="184" t="str">
        <f>IF(E31=0,"",E32)</f>
        <v/>
      </c>
      <c r="R54" s="184">
        <f>IF(F31=0,"",F32)</f>
        <v>0.45403242663669408</v>
      </c>
      <c r="S54" s="184">
        <f>IF(G31=0,"",G32)</f>
        <v>0.46227853965280358</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0.11744207259905073</v>
      </c>
      <c r="C60" s="69">
        <v>5.5423582064716863E-2</v>
      </c>
      <c r="D60" s="69">
        <v>6.201849053433383E-2</v>
      </c>
      <c r="E60" s="69">
        <v>5.1319233960513647E-2</v>
      </c>
      <c r="F60" s="69">
        <v>1.4721962212944344E-3</v>
      </c>
      <c r="G60" s="70">
        <v>6.3392145928895926E-3</v>
      </c>
      <c r="H60" s="171">
        <v>0.17657271737374836</v>
      </c>
      <c r="I60" s="68">
        <v>4.8589097654227901E-3</v>
      </c>
      <c r="J60" s="171">
        <v>0.17171380760832558</v>
      </c>
      <c r="K60" s="68">
        <v>1.9176758530616635E-4</v>
      </c>
      <c r="L60" s="171">
        <v>0.17152204002301946</v>
      </c>
      <c r="M60" s="169">
        <v>5.1333630426188895E-3</v>
      </c>
      <c r="N60" s="69">
        <v>1.8318448672037617E-3</v>
      </c>
      <c r="O60" s="69">
        <v>1.1779446959270074E-3</v>
      </c>
      <c r="P60" s="69">
        <v>8.3102237648505651E-4</v>
      </c>
      <c r="Q60" s="69">
        <v>4.2728226472544151E-4</v>
      </c>
      <c r="R60" s="70">
        <v>9.4014572469601574E-3</v>
      </c>
      <c r="S60" s="71">
        <v>0.18092349726997964</v>
      </c>
    </row>
    <row r="61" spans="1:29" x14ac:dyDescent="0.2">
      <c r="A61" s="30" t="s">
        <v>794</v>
      </c>
      <c r="B61" s="72">
        <v>0.64912559380719925</v>
      </c>
      <c r="C61" s="73">
        <v>0.30633711431087407</v>
      </c>
      <c r="D61" s="73">
        <v>0.34278847949632502</v>
      </c>
      <c r="E61" s="73">
        <v>0.28365156950251463</v>
      </c>
      <c r="F61" s="73">
        <v>8.1371200728978712E-3</v>
      </c>
      <c r="G61" s="74">
        <v>3.503809449045759E-2</v>
      </c>
      <c r="H61" s="172">
        <v>0.9759523778730691</v>
      </c>
      <c r="I61" s="72">
        <v>2.6856156545394291E-2</v>
      </c>
      <c r="J61" s="172">
        <v>0.9490962213276749</v>
      </c>
      <c r="K61" s="72">
        <v>1.0599374221691327E-3</v>
      </c>
      <c r="L61" s="172">
        <v>0.94803628390550598</v>
      </c>
      <c r="M61" s="170">
        <v>2.8373114161941753E-2</v>
      </c>
      <c r="N61" s="73">
        <v>1.0124969364649336E-2</v>
      </c>
      <c r="O61" s="73">
        <v>6.5107336178077627E-3</v>
      </c>
      <c r="P61" s="73">
        <v>4.5932252527983095E-3</v>
      </c>
      <c r="Q61" s="73">
        <v>2.361673697296696E-3</v>
      </c>
      <c r="R61" s="74">
        <v>5.1963716094493864E-2</v>
      </c>
      <c r="S61" s="75">
        <v>1</v>
      </c>
    </row>
    <row r="62" spans="1:29" x14ac:dyDescent="0.2">
      <c r="A62" s="30" t="s">
        <v>775</v>
      </c>
      <c r="B62" s="32">
        <v>0.10195087193535458</v>
      </c>
      <c r="C62" s="33">
        <v>4.7163329622275485E-2</v>
      </c>
      <c r="D62" s="33">
        <v>5.4787542313079057E-2</v>
      </c>
      <c r="E62" s="33">
        <v>0.15208215489525378</v>
      </c>
      <c r="F62" s="33">
        <v>3.4145634422646713E-3</v>
      </c>
      <c r="G62" s="76">
        <v>6.0135792776102037E-3</v>
      </c>
      <c r="H62" s="34">
        <v>0.26346116955048315</v>
      </c>
      <c r="I62" s="32">
        <v>4.5399959662344013E-3</v>
      </c>
      <c r="J62" s="34">
        <v>0.25892117358424882</v>
      </c>
      <c r="K62" s="32">
        <v>2.6387774124950051E-4</v>
      </c>
      <c r="L62" s="34">
        <v>0.25865729584299929</v>
      </c>
      <c r="M62" s="128">
        <v>2.3456670045236026E-2</v>
      </c>
      <c r="N62" s="33">
        <v>6.5195626632432039E-3</v>
      </c>
      <c r="O62" s="33">
        <v>3.6350607160329459E-3</v>
      </c>
      <c r="P62" s="33">
        <v>3.9058611454173462E-3</v>
      </c>
      <c r="Q62" s="33">
        <v>1.3562671761073305E-3</v>
      </c>
      <c r="R62" s="76">
        <v>3.8873421746036856E-2</v>
      </c>
      <c r="S62" s="59">
        <v>0.29753071758903615</v>
      </c>
    </row>
    <row r="63" spans="1:29" ht="15" thickBot="1" x14ac:dyDescent="0.25">
      <c r="A63" s="30" t="s">
        <v>2652</v>
      </c>
      <c r="B63" s="32">
        <v>0.13029875771979069</v>
      </c>
      <c r="C63" s="33">
        <v>6.1040830602176903E-2</v>
      </c>
      <c r="D63" s="33">
        <v>7.5618897291039322E-2</v>
      </c>
      <c r="E63" s="33">
        <v>0.14190932025228387</v>
      </c>
      <c r="F63" s="33">
        <v>2.4149392078982215E-2</v>
      </c>
      <c r="G63" s="76">
        <v>1.0363649805903589E-2</v>
      </c>
      <c r="H63" s="34">
        <v>0.15966709137507298</v>
      </c>
      <c r="I63" s="32">
        <v>1.1725844420015567E-2</v>
      </c>
      <c r="J63" s="34">
        <v>0.15867574568175874</v>
      </c>
      <c r="K63" s="32">
        <v>2.3240324504053235E-3</v>
      </c>
      <c r="L63" s="34">
        <v>0.15872167846568738</v>
      </c>
      <c r="M63" s="128">
        <v>4.456331632382101E-2</v>
      </c>
      <c r="N63" s="33">
        <v>8.5937137712056768E-3</v>
      </c>
      <c r="O63" s="33">
        <v>5.0481852340132777E-3</v>
      </c>
      <c r="P63" s="33">
        <v>6.2783256700996931E-3</v>
      </c>
      <c r="Q63" s="33">
        <v>5.599365486446811E-3</v>
      </c>
      <c r="R63" s="76">
        <v>5.9009403330856275E-2</v>
      </c>
      <c r="S63" s="59">
        <v>0.19467096807622253</v>
      </c>
    </row>
    <row r="64" spans="1:29" x14ac:dyDescent="0.2">
      <c r="A64" s="36" t="s">
        <v>770</v>
      </c>
      <c r="B64" s="39">
        <v>0</v>
      </c>
      <c r="C64" s="40">
        <v>0</v>
      </c>
      <c r="D64" s="40">
        <v>0</v>
      </c>
      <c r="E64" s="40">
        <v>2.0635114030704709E-2</v>
      </c>
      <c r="F64" s="40">
        <v>0</v>
      </c>
      <c r="G64" s="77">
        <v>0</v>
      </c>
      <c r="H64" s="41">
        <v>0.12990239693383601</v>
      </c>
      <c r="I64" s="39">
        <v>0</v>
      </c>
      <c r="J64" s="41">
        <v>0.12453135480567167</v>
      </c>
      <c r="K64" s="39">
        <v>0</v>
      </c>
      <c r="L64" s="41">
        <v>0.12427094455088684</v>
      </c>
      <c r="M64" s="129">
        <v>1.4522912137822108E-3</v>
      </c>
      <c r="N64" s="40">
        <v>3.2429862615043862E-4</v>
      </c>
      <c r="O64" s="40">
        <v>1.2895242273019443E-4</v>
      </c>
      <c r="P64" s="40">
        <v>2.20189916240835E-4</v>
      </c>
      <c r="Q64" s="40">
        <v>0</v>
      </c>
      <c r="R64" s="77">
        <v>2.8498155646527038E-3</v>
      </c>
      <c r="S64" s="61">
        <v>0.12898880470225246</v>
      </c>
    </row>
    <row r="65" spans="1:19" x14ac:dyDescent="0.2">
      <c r="A65" s="42" t="s">
        <v>771</v>
      </c>
      <c r="B65" s="45">
        <v>0</v>
      </c>
      <c r="C65" s="46">
        <v>0</v>
      </c>
      <c r="D65" s="46">
        <v>0</v>
      </c>
      <c r="E65" s="46">
        <v>3.0279105532118458E-2</v>
      </c>
      <c r="F65" s="46">
        <v>0</v>
      </c>
      <c r="G65" s="78">
        <v>0</v>
      </c>
      <c r="H65" s="47">
        <v>0.17338853951913494</v>
      </c>
      <c r="I65" s="45">
        <v>0</v>
      </c>
      <c r="J65" s="47">
        <v>0.17174769777072976</v>
      </c>
      <c r="K65" s="45">
        <v>0</v>
      </c>
      <c r="L65" s="47">
        <v>0.17174769777072976</v>
      </c>
      <c r="M65" s="130">
        <v>2.3657885029894749E-3</v>
      </c>
      <c r="N65" s="46">
        <v>7.9520732479011595E-4</v>
      </c>
      <c r="O65" s="46">
        <v>4.939011212546136E-4</v>
      </c>
      <c r="P65" s="46">
        <v>3.8074752406819001E-4</v>
      </c>
      <c r="Q65" s="46">
        <v>0</v>
      </c>
      <c r="R65" s="78">
        <v>4.6747560115511823E-3</v>
      </c>
      <c r="S65" s="63">
        <v>0.17897691665934101</v>
      </c>
    </row>
    <row r="66" spans="1:19" x14ac:dyDescent="0.2">
      <c r="A66" s="30" t="s">
        <v>2653</v>
      </c>
      <c r="B66" s="32">
        <v>8.2184588250991508E-2</v>
      </c>
      <c r="C66" s="33">
        <v>3.5409961127880578E-2</v>
      </c>
      <c r="D66" s="33">
        <v>4.3814318357681514E-2</v>
      </c>
      <c r="E66" s="33">
        <v>9.3897865733221411E-2</v>
      </c>
      <c r="F66" s="33">
        <v>0</v>
      </c>
      <c r="G66" s="76">
        <v>1.5537379048426944E-3</v>
      </c>
      <c r="H66" s="34">
        <v>0.23860800000000001</v>
      </c>
      <c r="I66" s="32">
        <v>3.5278500074365681E-4</v>
      </c>
      <c r="J66" s="34">
        <v>0.23453330739908465</v>
      </c>
      <c r="K66" s="32">
        <v>0</v>
      </c>
      <c r="L66" s="34">
        <v>0.23446113059095186</v>
      </c>
      <c r="M66" s="128">
        <v>8.037936602403711E-3</v>
      </c>
      <c r="N66" s="33">
        <v>1.9982527168555071E-3</v>
      </c>
      <c r="O66" s="33">
        <v>1.366993059864868E-3</v>
      </c>
      <c r="P66" s="33">
        <v>1.3841447014109941E-3</v>
      </c>
      <c r="Q66" s="33">
        <v>0</v>
      </c>
      <c r="R66" s="76">
        <v>1.5358378673831646E-2</v>
      </c>
      <c r="S66" s="59">
        <v>0.25696434806722751</v>
      </c>
    </row>
    <row r="67" spans="1:19" x14ac:dyDescent="0.2">
      <c r="A67" s="42" t="s">
        <v>772</v>
      </c>
      <c r="B67" s="45">
        <v>0.14909039145334249</v>
      </c>
      <c r="C67" s="46">
        <v>6.5155989274767567E-2</v>
      </c>
      <c r="D67" s="46">
        <v>7.8393511506327257E-2</v>
      </c>
      <c r="E67" s="46">
        <v>0.26160792970837388</v>
      </c>
      <c r="F67" s="46">
        <v>5.2822598953930543E-4</v>
      </c>
      <c r="G67" s="78">
        <v>8.1855295553236711E-3</v>
      </c>
      <c r="H67" s="47">
        <v>0.28206481342197037</v>
      </c>
      <c r="I67" s="45">
        <v>3.3780643436386163E-3</v>
      </c>
      <c r="J67" s="47">
        <v>0.28152883031301484</v>
      </c>
      <c r="K67" s="45">
        <v>0</v>
      </c>
      <c r="L67" s="47">
        <v>0.28152883031301484</v>
      </c>
      <c r="M67" s="130">
        <v>2.9109485495357339E-2</v>
      </c>
      <c r="N67" s="46">
        <v>9.7850856852035317E-3</v>
      </c>
      <c r="O67" s="46">
        <v>5.4009530371906429E-3</v>
      </c>
      <c r="P67" s="46">
        <v>4.3865447866251088E-3</v>
      </c>
      <c r="Q67" s="46">
        <v>3.4911991117490815E-4</v>
      </c>
      <c r="R67" s="78">
        <v>5.6222120902226155E-2</v>
      </c>
      <c r="S67" s="63">
        <v>0.34668615244540796</v>
      </c>
    </row>
    <row r="68" spans="1:19" ht="15" thickBot="1" x14ac:dyDescent="0.25">
      <c r="A68" s="48" t="s">
        <v>773</v>
      </c>
      <c r="B68" s="51">
        <v>0.24759017150835722</v>
      </c>
      <c r="C68" s="52">
        <v>0.10506342930116536</v>
      </c>
      <c r="D68" s="52">
        <v>0.12501813585293237</v>
      </c>
      <c r="E68" s="52">
        <v>0.28981008463299923</v>
      </c>
      <c r="F68" s="52">
        <v>2.830451293213139E-3</v>
      </c>
      <c r="G68" s="79">
        <v>1.4287986005877277E-2</v>
      </c>
      <c r="H68" s="53">
        <v>0.4171022626410355</v>
      </c>
      <c r="I68" s="51">
        <v>9.6301020512227307E-3</v>
      </c>
      <c r="J68" s="53">
        <v>0.41630796808074144</v>
      </c>
      <c r="K68" s="51">
        <v>0</v>
      </c>
      <c r="L68" s="53">
        <v>0.41630796808074144</v>
      </c>
      <c r="M68" s="131">
        <v>5.0484477725855376E-2</v>
      </c>
      <c r="N68" s="52">
        <v>1.684968601823205E-2</v>
      </c>
      <c r="O68" s="52">
        <v>8.2509399642042847E-3</v>
      </c>
      <c r="P68" s="52">
        <v>1.016162539795337E-2</v>
      </c>
      <c r="Q68" s="52">
        <v>3.8370849364083655E-3</v>
      </c>
      <c r="R68" s="79">
        <v>8.7771234378029264E-2</v>
      </c>
      <c r="S68" s="65">
        <v>0.47802712080925569</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LGG-MT-LM-STR-Clin'!$AD$33="non concerné","",'[1]ETPR LGG-MT-LM-STR-Clin'!$AD$33)</f>
        <v/>
      </c>
      <c r="C88" s="179" t="str">
        <f>IF('[1]ETPR LGG-MT-LM-STR-Clin'!$AD$36="non concerné","",'[1]ETPR LGG-MT-LM-STR-Clin'!$AD$36)</f>
        <v/>
      </c>
      <c r="D88" s="180" t="str">
        <f>IF('[1]ETPR LGG-MT-LM-STR-Clin'!$AD$39="non concerné","",'[1]ETPR LGG-MT-LM-STR-Clin'!$AD$39)</f>
        <v/>
      </c>
      <c r="E88" s="181" t="str">
        <f>IF('[1]ETPR LGG-MT-LM-STR-Clin'!$AD$18=0,"",'[1]Synth. SA auxiliaires'!$AA$38/'[1]ETPR LGG-MT-LM-STR-Clin'!$AD$18)</f>
        <v/>
      </c>
      <c r="F88" s="182" t="str">
        <f>IF('[1]ETPR LGG-MT-LM-STR-Clin'!$AD$14=0,"",'[1]Synth. SA auxiliaires'!$AA$38/'[1]ETPR LGG-MT-LM-STR-Clin'!$AD$14)</f>
        <v/>
      </c>
      <c r="G88" s="178" t="str">
        <f>IF('[1]ETPR LGG-MT-LM-STR-Clin'!$AD$42="non concerné","",'[1]ETPR LGG-MT-LM-STR-Clin'!$AD$42)</f>
        <v/>
      </c>
      <c r="H88" s="179" t="str">
        <f>IF('[1]ETPR LGG-MT-LM-STR-Clin'!$AD$45="non concerné","",'[1]ETPR LGG-MT-LM-STR-Clin'!$AD$45)</f>
        <v/>
      </c>
      <c r="I88" s="180" t="str">
        <f>IF('[1]ETPR LGG-MT-LM-STR-Clin'!$AD$48="non concerné","",'[1]ETPR LGG-MT-LM-STR-Clin'!$AD$48)</f>
        <v/>
      </c>
      <c r="J88" s="181" t="str">
        <f>IF('[1]ETPR LGG-MT-LM-STR-Clin'!$AD$27=0,"",'[1]Synth. SA auxiliaires'!$AA$38/'[1]ETPR LGG-MT-LM-STR-Clin'!$AD$27)</f>
        <v/>
      </c>
      <c r="K88" s="182" t="str">
        <f>IF(('[1]ETPR LGG-MT-LM-STR-Clin'!$AD$27-SUM('[1]ETPR LGG-MT-LM-STR-Clin'!$AD$29:$AD$30))=0,"",'[1]Synth. SA auxiliaires'!$AA$38/('[1]ETPR LGG-MT-LM-STR-Clin'!$AD$27-SUM('[1]ETPR LGG-MT-LM-STR-Clin'!$AD$29:$AD$30)))</f>
        <v/>
      </c>
    </row>
    <row r="89" spans="1:11" x14ac:dyDescent="0.2">
      <c r="A89" s="24" t="s">
        <v>769</v>
      </c>
      <c r="B89" s="27">
        <v>96</v>
      </c>
      <c r="C89" s="83"/>
      <c r="D89" s="84"/>
      <c r="E89" s="85"/>
      <c r="F89" s="86"/>
      <c r="G89" s="27">
        <v>101</v>
      </c>
      <c r="H89" s="83"/>
      <c r="I89" s="84"/>
      <c r="J89" s="85"/>
      <c r="K89" s="86"/>
    </row>
    <row r="90" spans="1:11" x14ac:dyDescent="0.2">
      <c r="A90" s="30" t="s">
        <v>783</v>
      </c>
      <c r="B90" s="87">
        <v>95499.518538069722</v>
      </c>
      <c r="C90" s="88">
        <v>95586.290670438888</v>
      </c>
      <c r="D90" s="89">
        <v>111942.43856979821</v>
      </c>
      <c r="E90" s="90">
        <v>1592104.2047125075</v>
      </c>
      <c r="F90" s="29">
        <v>2095458.2805161495</v>
      </c>
      <c r="G90" s="87">
        <v>45521.689433248634</v>
      </c>
      <c r="H90" s="88">
        <v>45587.324320281645</v>
      </c>
      <c r="I90" s="89">
        <v>46072.755625176032</v>
      </c>
      <c r="J90" s="90">
        <v>678260.68446683849</v>
      </c>
      <c r="K90" s="29">
        <v>694324.45726552838</v>
      </c>
    </row>
    <row r="91" spans="1:11" ht="15" thickBot="1" x14ac:dyDescent="0.25">
      <c r="A91" s="30" t="s">
        <v>2652</v>
      </c>
      <c r="B91" s="87">
        <v>31827.144943693846</v>
      </c>
      <c r="C91" s="88">
        <v>31771.814158285142</v>
      </c>
      <c r="D91" s="89">
        <v>28504.116777652212</v>
      </c>
      <c r="E91" s="90">
        <v>1417175.2409277603</v>
      </c>
      <c r="F91" s="29">
        <v>1604109.6362942089</v>
      </c>
      <c r="G91" s="87">
        <v>6583.4549087673968</v>
      </c>
      <c r="H91" s="88">
        <v>6603.5828428954055</v>
      </c>
      <c r="I91" s="89">
        <v>7192.3113127126844</v>
      </c>
      <c r="J91" s="90">
        <v>390931.44391853578</v>
      </c>
      <c r="K91" s="29">
        <v>409852.92666461342</v>
      </c>
    </row>
    <row r="92" spans="1:11" x14ac:dyDescent="0.2">
      <c r="A92" s="36" t="s">
        <v>770</v>
      </c>
      <c r="B92" s="91">
        <v>60379.574929652466</v>
      </c>
      <c r="C92" s="92">
        <v>60379.574929652466</v>
      </c>
      <c r="D92" s="93">
        <v>73249.830967660469</v>
      </c>
      <c r="E92" s="94">
        <v>591272.87458898872</v>
      </c>
      <c r="F92" s="95">
        <v>693622.5</v>
      </c>
      <c r="G92" s="91">
        <v>38998.70322580645</v>
      </c>
      <c r="H92" s="92">
        <v>38998.70322580645</v>
      </c>
      <c r="I92" s="93">
        <v>38998.70322580645</v>
      </c>
      <c r="J92" s="94">
        <v>233947.16952611294</v>
      </c>
      <c r="K92" s="95">
        <v>233947.16952611294</v>
      </c>
    </row>
    <row r="93" spans="1:11" x14ac:dyDescent="0.2">
      <c r="A93" s="42" t="s">
        <v>771</v>
      </c>
      <c r="B93" s="96">
        <v>73445.206106663129</v>
      </c>
      <c r="C93" s="97">
        <v>73445.206106663129</v>
      </c>
      <c r="D93" s="98">
        <v>97085.945678695265</v>
      </c>
      <c r="E93" s="99">
        <v>905918.95237497403</v>
      </c>
      <c r="F93" s="100">
        <v>1244352.1812140804</v>
      </c>
      <c r="G93" s="96">
        <v>41999.935441370224</v>
      </c>
      <c r="H93" s="97">
        <v>42000.592885375496</v>
      </c>
      <c r="I93" s="98">
        <v>42305.116067307688</v>
      </c>
      <c r="J93" s="99">
        <v>449875.00000000006</v>
      </c>
      <c r="K93" s="100">
        <v>454727.04834195343</v>
      </c>
    </row>
    <row r="94" spans="1:11" x14ac:dyDescent="0.2">
      <c r="A94" s="30" t="s">
        <v>2653</v>
      </c>
      <c r="B94" s="87">
        <v>94750.335755674343</v>
      </c>
      <c r="C94" s="88">
        <v>95227.305452644025</v>
      </c>
      <c r="D94" s="89">
        <v>110975.4798584308</v>
      </c>
      <c r="E94" s="90">
        <v>1395427.2290574312</v>
      </c>
      <c r="F94" s="29">
        <v>1773387.2118156473</v>
      </c>
      <c r="G94" s="87">
        <v>45861.725656003975</v>
      </c>
      <c r="H94" s="88">
        <v>46088.67736486486</v>
      </c>
      <c r="I94" s="89">
        <v>46117.839721254357</v>
      </c>
      <c r="J94" s="90">
        <v>592038.74114357436</v>
      </c>
      <c r="K94" s="29">
        <v>592038.74114357436</v>
      </c>
    </row>
    <row r="95" spans="1:11" x14ac:dyDescent="0.2">
      <c r="A95" s="42" t="s">
        <v>772</v>
      </c>
      <c r="B95" s="96">
        <v>112447.41294767971</v>
      </c>
      <c r="C95" s="97">
        <v>112447.41294767971</v>
      </c>
      <c r="D95" s="98">
        <v>127513.20185368264</v>
      </c>
      <c r="E95" s="99">
        <v>1870585.6461479079</v>
      </c>
      <c r="F95" s="100">
        <v>2441089.1480611046</v>
      </c>
      <c r="G95" s="96">
        <v>48679.046540880503</v>
      </c>
      <c r="H95" s="97">
        <v>48792.64271479741</v>
      </c>
      <c r="I95" s="98">
        <v>49433.186046511626</v>
      </c>
      <c r="J95" s="99">
        <v>851201.92307692301</v>
      </c>
      <c r="K95" s="100">
        <v>879864.86081113515</v>
      </c>
    </row>
    <row r="96" spans="1:11" ht="15" thickBot="1" x14ac:dyDescent="0.25">
      <c r="A96" s="48" t="s">
        <v>773</v>
      </c>
      <c r="B96" s="101">
        <v>133482.33422064479</v>
      </c>
      <c r="C96" s="102">
        <v>133482.33422064479</v>
      </c>
      <c r="D96" s="103">
        <v>139854.65436237882</v>
      </c>
      <c r="E96" s="104">
        <v>2407644.2277992275</v>
      </c>
      <c r="F96" s="105">
        <v>3225675.0063900487</v>
      </c>
      <c r="G96" s="101">
        <v>53766.14</v>
      </c>
      <c r="H96" s="102">
        <v>53766.14</v>
      </c>
      <c r="I96" s="103">
        <v>53941.986230171271</v>
      </c>
      <c r="J96" s="104">
        <v>1207276.4471057889</v>
      </c>
      <c r="K96" s="105">
        <v>1270312.2093023255</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6">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2447</v>
      </c>
      <c r="B1" s="387"/>
      <c r="C1" s="387"/>
      <c r="D1" s="387"/>
      <c r="E1" s="387"/>
      <c r="F1" s="387"/>
      <c r="G1" s="387"/>
      <c r="H1" s="387"/>
      <c r="I1" s="387"/>
      <c r="J1" s="387"/>
      <c r="K1" s="387"/>
      <c r="L1" s="387"/>
      <c r="M1" s="387"/>
      <c r="N1" s="387"/>
      <c r="O1" s="390" t="s">
        <v>2626</v>
      </c>
      <c r="P1" s="390"/>
      <c r="Q1" s="390"/>
      <c r="R1" s="380" t="s">
        <v>2445</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2446</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757</v>
      </c>
      <c r="C7" s="26">
        <v>1</v>
      </c>
      <c r="D7" s="27">
        <v>29</v>
      </c>
      <c r="E7" s="28">
        <v>411</v>
      </c>
      <c r="F7" s="107">
        <v>123</v>
      </c>
      <c r="G7" s="108">
        <v>158</v>
      </c>
      <c r="H7" s="109">
        <v>130</v>
      </c>
      <c r="I7" s="28">
        <v>45</v>
      </c>
      <c r="J7" s="28">
        <v>79</v>
      </c>
      <c r="K7" s="28">
        <v>176</v>
      </c>
      <c r="L7" s="29">
        <v>17</v>
      </c>
      <c r="AI7" s="14"/>
      <c r="AJ7" s="14"/>
    </row>
    <row r="8" spans="1:36" x14ac:dyDescent="0.2">
      <c r="A8" s="30" t="s">
        <v>775</v>
      </c>
      <c r="B8" s="31">
        <v>7.0138362110283605</v>
      </c>
      <c r="C8" s="177" t="str">
        <f>IF('[1]Synth. SA auxiliaires'!$AB$40="non concerné","",'[1]Synth. SA auxiliaires'!$AB$40)</f>
        <v/>
      </c>
      <c r="D8" s="32">
        <v>1.8242056044710235</v>
      </c>
      <c r="E8" s="33">
        <v>5.3325296642208846</v>
      </c>
      <c r="F8" s="110">
        <v>1.7735936413396187</v>
      </c>
      <c r="G8" s="111">
        <v>3.606499750536698</v>
      </c>
      <c r="H8" s="112">
        <v>10.79762087327086</v>
      </c>
      <c r="I8" s="33">
        <v>9.7568625880842941</v>
      </c>
      <c r="J8" s="33">
        <v>10.43509574942772</v>
      </c>
      <c r="K8" s="33">
        <v>10.006486150196194</v>
      </c>
      <c r="L8" s="34">
        <v>2.3723184777005448</v>
      </c>
      <c r="AI8" s="14"/>
      <c r="AJ8" s="14"/>
    </row>
    <row r="9" spans="1:36" ht="15" thickBot="1" x14ac:dyDescent="0.25">
      <c r="A9" s="30" t="s">
        <v>2652</v>
      </c>
      <c r="B9" s="31">
        <v>19.803217412294856</v>
      </c>
      <c r="C9" s="35"/>
      <c r="D9" s="32">
        <v>0.87939273855671796</v>
      </c>
      <c r="E9" s="33">
        <v>16.649324106887519</v>
      </c>
      <c r="F9" s="110">
        <v>0.86937663018609834</v>
      </c>
      <c r="G9" s="111">
        <v>12.928746790072733</v>
      </c>
      <c r="H9" s="112">
        <v>25.04070034205731</v>
      </c>
      <c r="I9" s="33">
        <v>20.399328498979582</v>
      </c>
      <c r="J9" s="33">
        <v>21.330252169850702</v>
      </c>
      <c r="K9" s="33">
        <v>26.441658762396266</v>
      </c>
      <c r="L9" s="34">
        <v>1.6932090956885066</v>
      </c>
      <c r="AI9" s="14"/>
      <c r="AJ9" s="14"/>
    </row>
    <row r="10" spans="1:36" x14ac:dyDescent="0.2">
      <c r="A10" s="36" t="s">
        <v>770</v>
      </c>
      <c r="B10" s="37">
        <v>1.125508295678765</v>
      </c>
      <c r="C10" s="38"/>
      <c r="D10" s="39">
        <v>1.3801623585403717</v>
      </c>
      <c r="E10" s="40">
        <v>1.0777596139102261</v>
      </c>
      <c r="F10" s="113">
        <v>1.0717138023554111</v>
      </c>
      <c r="G10" s="114">
        <v>1.0474846888390059</v>
      </c>
      <c r="H10" s="115">
        <v>1.483691201401153</v>
      </c>
      <c r="I10" s="40">
        <v>2.0202541723008469</v>
      </c>
      <c r="J10" s="40">
        <v>1.4690319028260939</v>
      </c>
      <c r="K10" s="40">
        <v>1.1186062810524247</v>
      </c>
      <c r="L10" s="41">
        <v>1.4239150612240008</v>
      </c>
      <c r="AI10" s="14"/>
      <c r="AJ10" s="14"/>
    </row>
    <row r="11" spans="1:36" x14ac:dyDescent="0.2">
      <c r="A11" s="42" t="s">
        <v>771</v>
      </c>
      <c r="B11" s="43">
        <v>1.4785713224772208</v>
      </c>
      <c r="C11" s="44"/>
      <c r="D11" s="45">
        <v>1.5304444824831587</v>
      </c>
      <c r="E11" s="46">
        <v>1.3377881056506722</v>
      </c>
      <c r="F11" s="116">
        <v>1.2677907207439034</v>
      </c>
      <c r="G11" s="117">
        <v>1.2613639178360132</v>
      </c>
      <c r="H11" s="118">
        <v>1.7674534180937509</v>
      </c>
      <c r="I11" s="46">
        <v>2.6457806663779779</v>
      </c>
      <c r="J11" s="46">
        <v>2.0199896636086505</v>
      </c>
      <c r="K11" s="46">
        <v>1.5639228874883879</v>
      </c>
      <c r="L11" s="47">
        <v>1.5068175045985488</v>
      </c>
      <c r="AI11" s="14"/>
      <c r="AJ11" s="14"/>
    </row>
    <row r="12" spans="1:36" x14ac:dyDescent="0.2">
      <c r="A12" s="30" t="s">
        <v>2653</v>
      </c>
      <c r="B12" s="31">
        <v>1.9421974136960511</v>
      </c>
      <c r="C12" s="35"/>
      <c r="D12" s="32">
        <v>1.6356991928232985</v>
      </c>
      <c r="E12" s="33">
        <v>1.7440507733201298</v>
      </c>
      <c r="F12" s="110">
        <v>1.4741372376555149</v>
      </c>
      <c r="G12" s="111">
        <v>1.6467128567012153</v>
      </c>
      <c r="H12" s="112">
        <v>2.4314411117237316</v>
      </c>
      <c r="I12" s="33">
        <v>3.854007262298055</v>
      </c>
      <c r="J12" s="33">
        <v>3.0585866813949787</v>
      </c>
      <c r="K12" s="33">
        <v>2.1144792563912729</v>
      </c>
      <c r="L12" s="34">
        <v>1.9739642821411503</v>
      </c>
      <c r="AI12" s="14"/>
      <c r="AJ12" s="14"/>
    </row>
    <row r="13" spans="1:36" x14ac:dyDescent="0.2">
      <c r="A13" s="42" t="s">
        <v>772</v>
      </c>
      <c r="B13" s="43">
        <v>3.1840266918295579</v>
      </c>
      <c r="C13" s="44"/>
      <c r="D13" s="45">
        <v>1.9162123542762737</v>
      </c>
      <c r="E13" s="46">
        <v>2.5948756346032713</v>
      </c>
      <c r="F13" s="116">
        <v>1.8551823472311859</v>
      </c>
      <c r="G13" s="117">
        <v>2.1677989337579544</v>
      </c>
      <c r="H13" s="118">
        <v>4.2189224820789857</v>
      </c>
      <c r="I13" s="46">
        <v>7.9769069817246381</v>
      </c>
      <c r="J13" s="46">
        <v>5.4486488375436046</v>
      </c>
      <c r="K13" s="46">
        <v>3.4650089395445187</v>
      </c>
      <c r="L13" s="47">
        <v>2.5579299852260555</v>
      </c>
      <c r="X13" s="14"/>
      <c r="Y13" s="14"/>
      <c r="Z13" s="14"/>
      <c r="AI13" s="14"/>
      <c r="AJ13" s="14"/>
    </row>
    <row r="14" spans="1:36" ht="15" thickBot="1" x14ac:dyDescent="0.25">
      <c r="A14" s="48" t="s">
        <v>773</v>
      </c>
      <c r="B14" s="49">
        <v>7.5902018904358917</v>
      </c>
      <c r="C14" s="50"/>
      <c r="D14" s="51">
        <v>2.0737836595702652</v>
      </c>
      <c r="E14" s="52">
        <v>4.7854644576282297</v>
      </c>
      <c r="F14" s="119">
        <v>3.1903769774181314</v>
      </c>
      <c r="G14" s="120">
        <v>3.5381990163905539</v>
      </c>
      <c r="H14" s="121">
        <v>21.573718025289988</v>
      </c>
      <c r="I14" s="52">
        <v>14.273848412217037</v>
      </c>
      <c r="J14" s="52">
        <v>21.874238444738612</v>
      </c>
      <c r="K14" s="52">
        <v>10.595288036745934</v>
      </c>
      <c r="L14" s="53">
        <v>2.8310551631511927</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757</v>
      </c>
      <c r="C19" s="26">
        <v>1</v>
      </c>
      <c r="D19" s="149">
        <v>29</v>
      </c>
      <c r="E19" s="90">
        <v>88</v>
      </c>
      <c r="F19" s="137">
        <v>35</v>
      </c>
      <c r="G19" s="90">
        <v>112</v>
      </c>
      <c r="H19" s="137">
        <v>46</v>
      </c>
      <c r="I19" s="90">
        <v>28</v>
      </c>
      <c r="J19" s="28">
        <v>22</v>
      </c>
      <c r="K19" s="137">
        <v>80</v>
      </c>
      <c r="L19" s="154">
        <v>45</v>
      </c>
      <c r="M19" s="90">
        <v>7</v>
      </c>
      <c r="N19" s="28">
        <v>27</v>
      </c>
      <c r="O19" s="29">
        <v>45</v>
      </c>
    </row>
    <row r="20" spans="1:26" x14ac:dyDescent="0.2">
      <c r="A20" s="30" t="s">
        <v>775</v>
      </c>
      <c r="B20" s="59">
        <v>7.0138362110283605</v>
      </c>
      <c r="C20" s="123" t="str">
        <f>C8</f>
        <v/>
      </c>
      <c r="D20" s="150">
        <v>1.8242056044710235</v>
      </c>
      <c r="E20" s="145">
        <v>1.7588081942558984</v>
      </c>
      <c r="F20" s="138">
        <v>1.8107684797215431</v>
      </c>
      <c r="G20" s="145">
        <v>2.9274019807616716</v>
      </c>
      <c r="H20" s="138">
        <v>5.2599551899889319</v>
      </c>
      <c r="I20" s="145">
        <v>5.3053188793529813</v>
      </c>
      <c r="J20" s="33">
        <v>15.009247043617172</v>
      </c>
      <c r="K20" s="138">
        <v>11.561729374296892</v>
      </c>
      <c r="L20" s="155">
        <v>9.7568625880842941</v>
      </c>
      <c r="M20" s="145">
        <v>2.9801330286118928</v>
      </c>
      <c r="N20" s="33">
        <v>6.5586199254401265</v>
      </c>
      <c r="O20" s="34">
        <v>13.92064211150274</v>
      </c>
    </row>
    <row r="21" spans="1:26" ht="15" thickBot="1" x14ac:dyDescent="0.25">
      <c r="A21" s="30" t="s">
        <v>2652</v>
      </c>
      <c r="B21" s="59">
        <v>19.803217412294856</v>
      </c>
      <c r="C21" s="123"/>
      <c r="D21" s="150">
        <v>0.87939273855671796</v>
      </c>
      <c r="E21" s="145">
        <v>0.81833535993887063</v>
      </c>
      <c r="F21" s="138">
        <v>0.98512544030509552</v>
      </c>
      <c r="G21" s="145">
        <v>10.041227258866087</v>
      </c>
      <c r="H21" s="138">
        <v>18.021812272887455</v>
      </c>
      <c r="I21" s="145">
        <v>14.289099028627703</v>
      </c>
      <c r="J21" s="33">
        <v>33.18555320158589</v>
      </c>
      <c r="K21" s="138">
        <v>25.071902083141588</v>
      </c>
      <c r="L21" s="155">
        <v>20.399328498979582</v>
      </c>
      <c r="M21" s="145">
        <v>2.1465202782614732</v>
      </c>
      <c r="N21" s="33">
        <v>12.039495111323664</v>
      </c>
      <c r="O21" s="34">
        <v>26.100673733352991</v>
      </c>
    </row>
    <row r="22" spans="1:26" x14ac:dyDescent="0.2">
      <c r="A22" s="36" t="s">
        <v>770</v>
      </c>
      <c r="B22" s="61">
        <v>1.125508295678765</v>
      </c>
      <c r="C22" s="124"/>
      <c r="D22" s="151">
        <v>1.3801623585403717</v>
      </c>
      <c r="E22" s="146">
        <v>1.0707215966170442</v>
      </c>
      <c r="F22" s="139">
        <v>1.1130974438869954</v>
      </c>
      <c r="G22" s="146">
        <v>1.0080221708366128</v>
      </c>
      <c r="H22" s="139">
        <v>1.2357805593808195</v>
      </c>
      <c r="I22" s="146">
        <v>1.2402907088275728</v>
      </c>
      <c r="J22" s="40">
        <v>1.5292855769904314</v>
      </c>
      <c r="K22" s="139">
        <v>1.5145999321805896</v>
      </c>
      <c r="L22" s="156">
        <v>2.0202541723008469</v>
      </c>
      <c r="M22" s="146">
        <v>1.5111601280079645</v>
      </c>
      <c r="N22" s="40">
        <v>2.0280146428046244</v>
      </c>
      <c r="O22" s="41">
        <v>1.0668887741512698</v>
      </c>
    </row>
    <row r="23" spans="1:26" x14ac:dyDescent="0.2">
      <c r="A23" s="42" t="s">
        <v>771</v>
      </c>
      <c r="B23" s="63">
        <v>1.4785713224772208</v>
      </c>
      <c r="C23" s="125"/>
      <c r="D23" s="152">
        <v>1.5304444824831587</v>
      </c>
      <c r="E23" s="147">
        <v>1.2793120348422886</v>
      </c>
      <c r="F23" s="140">
        <v>1.2487024916438334</v>
      </c>
      <c r="G23" s="147">
        <v>1.2013780008717647</v>
      </c>
      <c r="H23" s="140">
        <v>1.3908395015844397</v>
      </c>
      <c r="I23" s="147">
        <v>1.7048913575194726</v>
      </c>
      <c r="J23" s="46">
        <v>2.1304640103638492</v>
      </c>
      <c r="K23" s="140">
        <v>1.7616717581005541</v>
      </c>
      <c r="L23" s="157">
        <v>2.6457806663779779</v>
      </c>
      <c r="M23" s="147">
        <v>1.700119682263157</v>
      </c>
      <c r="N23" s="46">
        <v>2.3552262785838995</v>
      </c>
      <c r="O23" s="47">
        <v>1.7634030526132709</v>
      </c>
    </row>
    <row r="24" spans="1:26" x14ac:dyDescent="0.2">
      <c r="A24" s="30" t="s">
        <v>2653</v>
      </c>
      <c r="B24" s="59">
        <v>1.9421974136960511</v>
      </c>
      <c r="C24" s="123"/>
      <c r="D24" s="150">
        <v>1.6356991928232985</v>
      </c>
      <c r="E24" s="145">
        <v>1.5164054030709471</v>
      </c>
      <c r="F24" s="138">
        <v>1.4299965294585093</v>
      </c>
      <c r="G24" s="145">
        <v>1.6012820885856329</v>
      </c>
      <c r="H24" s="138">
        <v>1.8439759572990995</v>
      </c>
      <c r="I24" s="145">
        <v>1.9847690523096415</v>
      </c>
      <c r="J24" s="33">
        <v>2.8735515431335692</v>
      </c>
      <c r="K24" s="138">
        <v>2.508054740875278</v>
      </c>
      <c r="L24" s="155">
        <v>3.854007262298055</v>
      </c>
      <c r="M24" s="145">
        <v>1.8461354590587733</v>
      </c>
      <c r="N24" s="33">
        <v>3.1908163038190374</v>
      </c>
      <c r="O24" s="34">
        <v>2.976866144574247</v>
      </c>
    </row>
    <row r="25" spans="1:26" x14ac:dyDescent="0.2">
      <c r="A25" s="42" t="s">
        <v>772</v>
      </c>
      <c r="B25" s="63">
        <v>3.1840266918295579</v>
      </c>
      <c r="C25" s="125"/>
      <c r="D25" s="152">
        <v>1.9162123542762737</v>
      </c>
      <c r="E25" s="147">
        <v>1.861228263127813</v>
      </c>
      <c r="F25" s="140">
        <v>1.7463651429261215</v>
      </c>
      <c r="G25" s="147">
        <v>2.0395250984622688</v>
      </c>
      <c r="H25" s="140">
        <v>2.5290914634781743</v>
      </c>
      <c r="I25" s="147">
        <v>2.8191840704530899</v>
      </c>
      <c r="J25" s="46">
        <v>5.8342751693643793</v>
      </c>
      <c r="K25" s="140">
        <v>4.5396002569962226</v>
      </c>
      <c r="L25" s="157">
        <v>7.9769069817246381</v>
      </c>
      <c r="M25" s="147">
        <v>3.1380081777952409</v>
      </c>
      <c r="N25" s="46">
        <v>5.1170373744827877</v>
      </c>
      <c r="O25" s="47">
        <v>6.5069418637202334</v>
      </c>
    </row>
    <row r="26" spans="1:26" ht="15" thickBot="1" x14ac:dyDescent="0.25">
      <c r="A26" s="48" t="s">
        <v>773</v>
      </c>
      <c r="B26" s="65">
        <v>7.5902018904358917</v>
      </c>
      <c r="C26" s="126"/>
      <c r="D26" s="153">
        <v>2.0737836595702652</v>
      </c>
      <c r="E26" s="148">
        <v>2.9712053373047924</v>
      </c>
      <c r="F26" s="141">
        <v>3.4704449645092672</v>
      </c>
      <c r="G26" s="148">
        <v>3.0770890210950856</v>
      </c>
      <c r="H26" s="141">
        <v>3.5594449140908968</v>
      </c>
      <c r="I26" s="148">
        <v>4.951025239858958</v>
      </c>
      <c r="J26" s="52">
        <v>30.341644202163391</v>
      </c>
      <c r="K26" s="141">
        <v>53.950728534791615</v>
      </c>
      <c r="L26" s="158">
        <v>14.273848412217037</v>
      </c>
      <c r="M26" s="148">
        <v>5.3799241935633031</v>
      </c>
      <c r="N26" s="52">
        <v>8.1289536293224707</v>
      </c>
      <c r="O26" s="53">
        <v>71.465346888313576</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757</v>
      </c>
      <c r="C31" s="58">
        <v>1</v>
      </c>
      <c r="D31" s="127">
        <v>30</v>
      </c>
      <c r="E31" s="28">
        <v>0</v>
      </c>
      <c r="F31" s="28">
        <v>4</v>
      </c>
      <c r="G31" s="28">
        <v>29</v>
      </c>
      <c r="H31" s="143">
        <v>25</v>
      </c>
      <c r="I31" s="90">
        <v>1</v>
      </c>
      <c r="J31" s="28">
        <v>0</v>
      </c>
      <c r="K31" s="28">
        <v>3</v>
      </c>
      <c r="L31" s="28">
        <v>77</v>
      </c>
      <c r="M31" s="137">
        <v>7</v>
      </c>
      <c r="N31" s="162">
        <v>17</v>
      </c>
    </row>
    <row r="32" spans="1:26" x14ac:dyDescent="0.2">
      <c r="A32" s="30" t="s">
        <v>775</v>
      </c>
      <c r="B32" s="59">
        <v>7.0138362110283605</v>
      </c>
      <c r="C32" s="60" t="str">
        <f>C8</f>
        <v/>
      </c>
      <c r="D32" s="128">
        <v>2.3667419160917209</v>
      </c>
      <c r="E32" s="33" t="s">
        <v>2654</v>
      </c>
      <c r="F32" s="33">
        <v>34.168997735863726</v>
      </c>
      <c r="G32" s="33">
        <v>2.9188567159504468</v>
      </c>
      <c r="H32" s="76">
        <v>12.289756176444547</v>
      </c>
      <c r="I32" s="145">
        <v>1.7426434013030765</v>
      </c>
      <c r="J32" s="33" t="s">
        <v>2654</v>
      </c>
      <c r="K32" s="33">
        <v>32.919484728956377</v>
      </c>
      <c r="L32" s="33">
        <v>12.945975428160443</v>
      </c>
      <c r="M32" s="138">
        <v>9.1759084683029801</v>
      </c>
      <c r="N32" s="163">
        <v>2.3723184777005448</v>
      </c>
    </row>
    <row r="33" spans="1:20" ht="15" thickBot="1" x14ac:dyDescent="0.25">
      <c r="A33" s="30" t="s">
        <v>2652</v>
      </c>
      <c r="B33" s="59">
        <v>19.803217412294856</v>
      </c>
      <c r="C33" s="60"/>
      <c r="D33" s="128">
        <v>2.8674817616990911</v>
      </c>
      <c r="E33" s="33" t="s">
        <v>2654</v>
      </c>
      <c r="F33" s="33">
        <v>55.478188755017001</v>
      </c>
      <c r="G33" s="33">
        <v>2.1600426931764458</v>
      </c>
      <c r="H33" s="76">
        <v>34.650140845907544</v>
      </c>
      <c r="I33" s="145">
        <v>0</v>
      </c>
      <c r="J33" s="33" t="s">
        <v>2654</v>
      </c>
      <c r="K33" s="33">
        <v>44.302150241947032</v>
      </c>
      <c r="L33" s="33">
        <v>29.016119372203555</v>
      </c>
      <c r="M33" s="138">
        <v>15.303413573118835</v>
      </c>
      <c r="N33" s="163">
        <v>1.6932090956885066</v>
      </c>
    </row>
    <row r="34" spans="1:20" x14ac:dyDescent="0.2">
      <c r="A34" s="36" t="s">
        <v>770</v>
      </c>
      <c r="B34" s="61">
        <v>1.125508295678765</v>
      </c>
      <c r="C34" s="62"/>
      <c r="D34" s="129">
        <v>1.2470066793039023</v>
      </c>
      <c r="E34" s="40" t="s">
        <v>2654</v>
      </c>
      <c r="F34" s="40">
        <v>1.8809616406381338</v>
      </c>
      <c r="G34" s="40">
        <v>1.2866682063055059</v>
      </c>
      <c r="H34" s="77">
        <v>1.5078209208507294</v>
      </c>
      <c r="I34" s="146">
        <v>1.7426434013030765</v>
      </c>
      <c r="J34" s="40" t="s">
        <v>2654</v>
      </c>
      <c r="K34" s="40">
        <v>1.5915529169390372</v>
      </c>
      <c r="L34" s="40">
        <v>0.99524321179151609</v>
      </c>
      <c r="M34" s="139">
        <v>1.9013016386548283</v>
      </c>
      <c r="N34" s="164">
        <v>1.4239150612240008</v>
      </c>
    </row>
    <row r="35" spans="1:20" x14ac:dyDescent="0.2">
      <c r="A35" s="42" t="s">
        <v>771</v>
      </c>
      <c r="B35" s="63">
        <v>1.4785713224772208</v>
      </c>
      <c r="C35" s="64"/>
      <c r="D35" s="130">
        <v>1.4263794392196276</v>
      </c>
      <c r="E35" s="46" t="s">
        <v>2654</v>
      </c>
      <c r="F35" s="46">
        <v>1.9648616968148864</v>
      </c>
      <c r="G35" s="46">
        <v>1.7476192351385949</v>
      </c>
      <c r="H35" s="78">
        <v>1.7288471573114232</v>
      </c>
      <c r="I35" s="147">
        <v>1.7426434013030765</v>
      </c>
      <c r="J35" s="46" t="s">
        <v>2654</v>
      </c>
      <c r="K35" s="46">
        <v>1.5931339086702785</v>
      </c>
      <c r="L35" s="46">
        <v>1.561364151785823</v>
      </c>
      <c r="M35" s="140">
        <v>2.1930622939596733</v>
      </c>
      <c r="N35" s="165">
        <v>1.5068175045985488</v>
      </c>
    </row>
    <row r="36" spans="1:20" x14ac:dyDescent="0.2">
      <c r="A36" s="30" t="s">
        <v>2653</v>
      </c>
      <c r="B36" s="59">
        <v>1.9421974136960511</v>
      </c>
      <c r="C36" s="60"/>
      <c r="D36" s="128">
        <v>1.6892273873188619</v>
      </c>
      <c r="E36" s="33" t="s">
        <v>2654</v>
      </c>
      <c r="F36" s="33">
        <v>2.2960663643610477</v>
      </c>
      <c r="G36" s="33">
        <v>2.2271453501025267</v>
      </c>
      <c r="H36" s="76">
        <v>2.1087914157385113</v>
      </c>
      <c r="I36" s="145">
        <v>1.7426434013030765</v>
      </c>
      <c r="J36" s="33" t="s">
        <v>2654</v>
      </c>
      <c r="K36" s="33">
        <v>1.5957688948890139</v>
      </c>
      <c r="L36" s="33">
        <v>2.3937313809629024</v>
      </c>
      <c r="M36" s="138">
        <v>2.9412443284855034</v>
      </c>
      <c r="N36" s="163">
        <v>1.9739642821411503</v>
      </c>
    </row>
    <row r="37" spans="1:20" x14ac:dyDescent="0.2">
      <c r="A37" s="42" t="s">
        <v>772</v>
      </c>
      <c r="B37" s="63">
        <v>3.1840266918295579</v>
      </c>
      <c r="C37" s="64"/>
      <c r="D37" s="130">
        <v>2.0933600777846268</v>
      </c>
      <c r="E37" s="46" t="s">
        <v>2654</v>
      </c>
      <c r="F37" s="46">
        <v>34.500202403409887</v>
      </c>
      <c r="G37" s="46">
        <v>3.2830167501911918</v>
      </c>
      <c r="H37" s="78">
        <v>3.5548975022587919</v>
      </c>
      <c r="I37" s="147">
        <v>1.7426434013030765</v>
      </c>
      <c r="J37" s="46" t="s">
        <v>2654</v>
      </c>
      <c r="K37" s="46">
        <v>48.583977632208793</v>
      </c>
      <c r="L37" s="46">
        <v>5.6740632250624783</v>
      </c>
      <c r="M37" s="140">
        <v>4.2941987773809487</v>
      </c>
      <c r="N37" s="165">
        <v>2.5579299852260555</v>
      </c>
    </row>
    <row r="38" spans="1:20" ht="15" thickBot="1" x14ac:dyDescent="0.25">
      <c r="A38" s="48" t="s">
        <v>773</v>
      </c>
      <c r="B38" s="65">
        <v>7.5902018904358917</v>
      </c>
      <c r="C38" s="66"/>
      <c r="D38" s="131">
        <v>2.7179994920206969</v>
      </c>
      <c r="E38" s="52" t="s">
        <v>2654</v>
      </c>
      <c r="F38" s="52">
        <v>91.955378928291481</v>
      </c>
      <c r="G38" s="52">
        <v>4.6154139666720235</v>
      </c>
      <c r="H38" s="79">
        <v>8.0897783326216768</v>
      </c>
      <c r="I38" s="148">
        <v>1.7426434013030765</v>
      </c>
      <c r="J38" s="52" t="s">
        <v>2654</v>
      </c>
      <c r="K38" s="52">
        <v>76.776902874600651</v>
      </c>
      <c r="L38" s="52">
        <v>41.110627735146714</v>
      </c>
      <c r="M38" s="141">
        <v>21.319154345481415</v>
      </c>
      <c r="N38" s="166">
        <v>2.8310551631511927</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1.4785713224772208</v>
      </c>
      <c r="B41" s="184">
        <f t="shared" si="0"/>
        <v>0</v>
      </c>
      <c r="C41" s="184">
        <f t="shared" si="0"/>
        <v>1.5304444824831587</v>
      </c>
      <c r="D41" s="184">
        <f t="shared" si="0"/>
        <v>1.3377881056506722</v>
      </c>
      <c r="E41" s="184">
        <f t="shared" si="0"/>
        <v>1.2677907207439034</v>
      </c>
      <c r="F41" s="184">
        <f t="shared" si="0"/>
        <v>1.2613639178360132</v>
      </c>
      <c r="G41" s="184">
        <f t="shared" si="0"/>
        <v>1.7674534180937509</v>
      </c>
      <c r="H41" s="184">
        <f t="shared" si="0"/>
        <v>2.6457806663779779</v>
      </c>
      <c r="I41" s="184">
        <f t="shared" si="0"/>
        <v>2.0199896636086505</v>
      </c>
      <c r="J41" s="184">
        <f t="shared" si="0"/>
        <v>1.5639228874883879</v>
      </c>
      <c r="K41" s="184">
        <f t="shared" si="0"/>
        <v>1.5068175045985488</v>
      </c>
      <c r="L41" s="183" t="s">
        <v>778</v>
      </c>
      <c r="M41" s="184">
        <f t="shared" ref="M41:S41" si="1">IF(H31=0,"",H35)</f>
        <v>1.7288471573114232</v>
      </c>
      <c r="N41" s="184">
        <f t="shared" si="1"/>
        <v>1.7426434013030765</v>
      </c>
      <c r="O41" s="184" t="str">
        <f t="shared" si="1"/>
        <v/>
      </c>
      <c r="P41" s="184">
        <f t="shared" si="1"/>
        <v>1.5931339086702785</v>
      </c>
      <c r="Q41" s="184">
        <f t="shared" si="1"/>
        <v>1.561364151785823</v>
      </c>
      <c r="R41" s="184">
        <f t="shared" si="1"/>
        <v>2.1930622939596733</v>
      </c>
      <c r="S41" s="184">
        <f t="shared" si="1"/>
        <v>1.5068175045985488</v>
      </c>
    </row>
    <row r="42" spans="1:20" x14ac:dyDescent="0.2">
      <c r="A42" s="184">
        <f t="shared" ref="A42:K42" si="2">IF(B7=0,"",B12-B11)</f>
        <v>0.46362609121883036</v>
      </c>
      <c r="B42" s="184">
        <f t="shared" si="2"/>
        <v>0</v>
      </c>
      <c r="C42" s="184">
        <f t="shared" si="2"/>
        <v>0.10525471034013978</v>
      </c>
      <c r="D42" s="184">
        <f t="shared" si="2"/>
        <v>0.40626266766945762</v>
      </c>
      <c r="E42" s="184">
        <f t="shared" si="2"/>
        <v>0.20634651691161143</v>
      </c>
      <c r="F42" s="184">
        <f t="shared" si="2"/>
        <v>0.38534893886520205</v>
      </c>
      <c r="G42" s="184">
        <f t="shared" si="2"/>
        <v>0.66398769362998067</v>
      </c>
      <c r="H42" s="184">
        <f t="shared" si="2"/>
        <v>1.2082265959200771</v>
      </c>
      <c r="I42" s="184">
        <f t="shared" si="2"/>
        <v>1.0385970177863282</v>
      </c>
      <c r="J42" s="184">
        <f t="shared" si="2"/>
        <v>0.55055636890288495</v>
      </c>
      <c r="K42" s="184">
        <f t="shared" si="2"/>
        <v>0.46714677754260148</v>
      </c>
      <c r="L42" s="183" t="s">
        <v>779</v>
      </c>
      <c r="M42" s="184">
        <f t="shared" ref="M42:S42" si="3">IF(H31=0,"",H36-H35)</f>
        <v>0.37994425842708801</v>
      </c>
      <c r="N42" s="184">
        <f t="shared" si="3"/>
        <v>0</v>
      </c>
      <c r="O42" s="184" t="str">
        <f t="shared" si="3"/>
        <v/>
      </c>
      <c r="P42" s="184">
        <f t="shared" si="3"/>
        <v>2.634986218735369E-3</v>
      </c>
      <c r="Q42" s="184">
        <f t="shared" si="3"/>
        <v>0.83236722917707939</v>
      </c>
      <c r="R42" s="184">
        <f t="shared" si="3"/>
        <v>0.7481820345258301</v>
      </c>
      <c r="S42" s="184">
        <f t="shared" si="3"/>
        <v>0.46714677754260148</v>
      </c>
    </row>
    <row r="43" spans="1:20" x14ac:dyDescent="0.2">
      <c r="A43" s="184">
        <f t="shared" ref="A43:K43" si="4">IF(B7=0,"",B13-B12)</f>
        <v>1.2418292781335067</v>
      </c>
      <c r="B43" s="184">
        <f t="shared" si="4"/>
        <v>0</v>
      </c>
      <c r="C43" s="184">
        <f t="shared" si="4"/>
        <v>0.28051316145297522</v>
      </c>
      <c r="D43" s="184">
        <f t="shared" si="4"/>
        <v>0.8508248612831415</v>
      </c>
      <c r="E43" s="184">
        <f t="shared" si="4"/>
        <v>0.38104510957567106</v>
      </c>
      <c r="F43" s="184">
        <f t="shared" si="4"/>
        <v>0.52108607705673915</v>
      </c>
      <c r="G43" s="184">
        <f t="shared" si="4"/>
        <v>1.7874813703552541</v>
      </c>
      <c r="H43" s="184">
        <f t="shared" si="4"/>
        <v>4.1228997194265826</v>
      </c>
      <c r="I43" s="184">
        <f t="shared" si="4"/>
        <v>2.3900621561486259</v>
      </c>
      <c r="J43" s="184">
        <f t="shared" si="4"/>
        <v>1.3505296831532458</v>
      </c>
      <c r="K43" s="184">
        <f t="shared" si="4"/>
        <v>0.58396570308490525</v>
      </c>
      <c r="L43" s="183" t="s">
        <v>780</v>
      </c>
      <c r="M43" s="184">
        <f t="shared" ref="M43:S43" si="5">IF(H31=0,"",H37-H36)</f>
        <v>1.4461060865202806</v>
      </c>
      <c r="N43" s="184">
        <f t="shared" si="5"/>
        <v>0</v>
      </c>
      <c r="O43" s="184" t="str">
        <f t="shared" si="5"/>
        <v/>
      </c>
      <c r="P43" s="184">
        <f t="shared" si="5"/>
        <v>46.988208737319781</v>
      </c>
      <c r="Q43" s="184">
        <f t="shared" si="5"/>
        <v>3.2803318440995759</v>
      </c>
      <c r="R43" s="184">
        <f t="shared" si="5"/>
        <v>1.3529544488954452</v>
      </c>
      <c r="S43" s="184">
        <f t="shared" si="5"/>
        <v>0.58396570308490525</v>
      </c>
    </row>
    <row r="44" spans="1:20" x14ac:dyDescent="0.2">
      <c r="A44" s="184">
        <f t="shared" ref="A44:K44" si="6">IF(B7=0,"",B11-B10)</f>
        <v>0.3530630267984558</v>
      </c>
      <c r="B44" s="184">
        <f t="shared" si="6"/>
        <v>0</v>
      </c>
      <c r="C44" s="184">
        <f t="shared" si="6"/>
        <v>0.15028212394278695</v>
      </c>
      <c r="D44" s="184">
        <f t="shared" si="6"/>
        <v>0.26002849174044607</v>
      </c>
      <c r="E44" s="184">
        <f t="shared" si="6"/>
        <v>0.19607691838849228</v>
      </c>
      <c r="F44" s="184">
        <f t="shared" si="6"/>
        <v>0.21387922899700729</v>
      </c>
      <c r="G44" s="184">
        <f t="shared" si="6"/>
        <v>0.28376221669259794</v>
      </c>
      <c r="H44" s="184">
        <f t="shared" si="6"/>
        <v>0.62552649407713101</v>
      </c>
      <c r="I44" s="184">
        <f t="shared" si="6"/>
        <v>0.55095776078255665</v>
      </c>
      <c r="J44" s="184">
        <f t="shared" si="6"/>
        <v>0.44531660643596327</v>
      </c>
      <c r="K44" s="184">
        <f t="shared" si="6"/>
        <v>8.2902443374547996E-2</v>
      </c>
      <c r="L44" s="183" t="s">
        <v>781</v>
      </c>
      <c r="M44" s="184">
        <f t="shared" ref="M44:S44" si="7">IF(H31=0,"",H35-H34)</f>
        <v>0.22102623646069386</v>
      </c>
      <c r="N44" s="184">
        <f t="shared" si="7"/>
        <v>0</v>
      </c>
      <c r="O44" s="184" t="str">
        <f t="shared" si="7"/>
        <v/>
      </c>
      <c r="P44" s="184">
        <f t="shared" si="7"/>
        <v>1.5809917312412658E-3</v>
      </c>
      <c r="Q44" s="184">
        <f t="shared" si="7"/>
        <v>0.5661209399943069</v>
      </c>
      <c r="R44" s="184">
        <f t="shared" si="7"/>
        <v>0.29176065530484507</v>
      </c>
      <c r="S44" s="184">
        <f t="shared" si="7"/>
        <v>8.2902443374547996E-2</v>
      </c>
    </row>
    <row r="45" spans="1:20" x14ac:dyDescent="0.2">
      <c r="A45" s="184">
        <f t="shared" ref="A45:K45" si="8">IF(B7=0,"",B14-B13)</f>
        <v>4.4061751986063342</v>
      </c>
      <c r="B45" s="184">
        <f t="shared" si="8"/>
        <v>0</v>
      </c>
      <c r="C45" s="184">
        <f t="shared" si="8"/>
        <v>0.15757130529399155</v>
      </c>
      <c r="D45" s="184">
        <f t="shared" si="8"/>
        <v>2.1905888230249584</v>
      </c>
      <c r="E45" s="184">
        <f t="shared" si="8"/>
        <v>1.3351946301869455</v>
      </c>
      <c r="F45" s="184">
        <f t="shared" si="8"/>
        <v>1.3704000826325995</v>
      </c>
      <c r="G45" s="184">
        <f t="shared" si="8"/>
        <v>17.354795543211004</v>
      </c>
      <c r="H45" s="184">
        <f t="shared" si="8"/>
        <v>6.2969414304923985</v>
      </c>
      <c r="I45" s="184">
        <f t="shared" si="8"/>
        <v>16.425589607195008</v>
      </c>
      <c r="J45" s="184">
        <f t="shared" si="8"/>
        <v>7.1302790972014156</v>
      </c>
      <c r="K45" s="184">
        <f t="shared" si="8"/>
        <v>0.27312517792513713</v>
      </c>
      <c r="L45" s="183" t="s">
        <v>782</v>
      </c>
      <c r="M45" s="184">
        <f t="shared" ref="M45:S45" si="9">IF(H31=0,"",H38-H37)</f>
        <v>4.5348808303628854</v>
      </c>
      <c r="N45" s="184">
        <f t="shared" si="9"/>
        <v>0</v>
      </c>
      <c r="O45" s="184" t="str">
        <f t="shared" si="9"/>
        <v/>
      </c>
      <c r="P45" s="184">
        <f t="shared" si="9"/>
        <v>28.192925242391858</v>
      </c>
      <c r="Q45" s="184">
        <f t="shared" si="9"/>
        <v>35.436564510084239</v>
      </c>
      <c r="R45" s="184">
        <f t="shared" si="9"/>
        <v>17.024955568100467</v>
      </c>
      <c r="S45" s="184">
        <f t="shared" si="9"/>
        <v>0.27312517792513713</v>
      </c>
    </row>
    <row r="46" spans="1:20" x14ac:dyDescent="0.2">
      <c r="A46" s="184">
        <f t="shared" ref="A46:K46" si="10">IF(B7=0,"",B8)</f>
        <v>7.0138362110283605</v>
      </c>
      <c r="B46" s="184" t="str">
        <f t="shared" si="10"/>
        <v/>
      </c>
      <c r="C46" s="184">
        <f t="shared" si="10"/>
        <v>1.8242056044710235</v>
      </c>
      <c r="D46" s="184">
        <f t="shared" si="10"/>
        <v>5.3325296642208846</v>
      </c>
      <c r="E46" s="184">
        <f t="shared" si="10"/>
        <v>1.7735936413396187</v>
      </c>
      <c r="F46" s="184">
        <f t="shared" si="10"/>
        <v>3.606499750536698</v>
      </c>
      <c r="G46" s="184">
        <f t="shared" si="10"/>
        <v>10.79762087327086</v>
      </c>
      <c r="H46" s="184">
        <f t="shared" si="10"/>
        <v>9.7568625880842941</v>
      </c>
      <c r="I46" s="184">
        <f t="shared" si="10"/>
        <v>10.43509574942772</v>
      </c>
      <c r="J46" s="184">
        <f t="shared" si="10"/>
        <v>10.006486150196194</v>
      </c>
      <c r="K46" s="184">
        <f t="shared" si="10"/>
        <v>2.3723184777005448</v>
      </c>
      <c r="L46" s="183" t="s">
        <v>783</v>
      </c>
      <c r="M46" s="184">
        <f t="shared" ref="M46:S46" si="11">IF(H31=0,"",H32)</f>
        <v>12.289756176444547</v>
      </c>
      <c r="N46" s="184">
        <f t="shared" si="11"/>
        <v>1.7426434013030765</v>
      </c>
      <c r="O46" s="184" t="str">
        <f t="shared" si="11"/>
        <v/>
      </c>
      <c r="P46" s="184">
        <f t="shared" si="11"/>
        <v>32.919484728956377</v>
      </c>
      <c r="Q46" s="184">
        <f t="shared" si="11"/>
        <v>12.945975428160443</v>
      </c>
      <c r="R46" s="184">
        <f t="shared" si="11"/>
        <v>9.1759084683029801</v>
      </c>
      <c r="S46" s="184">
        <f t="shared" si="11"/>
        <v>2.3723184777005448</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1.4785713224772208</v>
      </c>
      <c r="C49" s="184">
        <v>0</v>
      </c>
      <c r="D49" s="184">
        <f t="shared" ref="D49:O49" si="12">IF(D19=0,"",D23)</f>
        <v>1.5304444824831587</v>
      </c>
      <c r="E49" s="184">
        <f t="shared" si="12"/>
        <v>1.2793120348422886</v>
      </c>
      <c r="F49" s="184">
        <f t="shared" si="12"/>
        <v>1.2487024916438334</v>
      </c>
      <c r="G49" s="184">
        <f t="shared" si="12"/>
        <v>1.2013780008717647</v>
      </c>
      <c r="H49" s="184">
        <f t="shared" si="12"/>
        <v>1.3908395015844397</v>
      </c>
      <c r="I49" s="184">
        <f t="shared" si="12"/>
        <v>1.7048913575194726</v>
      </c>
      <c r="J49" s="184">
        <f t="shared" si="12"/>
        <v>2.1304640103638492</v>
      </c>
      <c r="K49" s="184">
        <f t="shared" si="12"/>
        <v>1.7616717581005541</v>
      </c>
      <c r="L49" s="184">
        <f t="shared" si="12"/>
        <v>2.6457806663779779</v>
      </c>
      <c r="M49" s="184">
        <f t="shared" si="12"/>
        <v>1.700119682263157</v>
      </c>
      <c r="N49" s="184">
        <f t="shared" si="12"/>
        <v>2.3552262785838995</v>
      </c>
      <c r="O49" s="184">
        <f t="shared" si="12"/>
        <v>1.7634030526132709</v>
      </c>
      <c r="P49" s="184">
        <f>IF(D31=0,"",D35)</f>
        <v>1.4263794392196276</v>
      </c>
      <c r="Q49" s="184" t="str">
        <f>IF(E31=0,"",E35)</f>
        <v/>
      </c>
      <c r="R49" s="184">
        <f>IF(F31=0,"",F35)</f>
        <v>1.9648616968148864</v>
      </c>
      <c r="S49" s="184">
        <f>IF(G31=0,"",G35)</f>
        <v>1.7476192351385949</v>
      </c>
    </row>
    <row r="50" spans="1:29" x14ac:dyDescent="0.2">
      <c r="A50" s="183" t="s">
        <v>779</v>
      </c>
      <c r="B50" s="184">
        <f>IF(B19=0,"",B24-B23)</f>
        <v>0.46362609121883036</v>
      </c>
      <c r="C50" s="184">
        <v>0</v>
      </c>
      <c r="D50" s="184">
        <f t="shared" ref="D50:O50" si="13">IF(D19=0,"",D24-D23)</f>
        <v>0.10525471034013978</v>
      </c>
      <c r="E50" s="184">
        <f t="shared" si="13"/>
        <v>0.23709336822865845</v>
      </c>
      <c r="F50" s="184">
        <f t="shared" si="13"/>
        <v>0.1812940378146759</v>
      </c>
      <c r="G50" s="184">
        <f t="shared" si="13"/>
        <v>0.39990408771386821</v>
      </c>
      <c r="H50" s="184">
        <f t="shared" si="13"/>
        <v>0.45313645571465977</v>
      </c>
      <c r="I50" s="184">
        <f t="shared" si="13"/>
        <v>0.27987769479016888</v>
      </c>
      <c r="J50" s="184">
        <f t="shared" si="13"/>
        <v>0.74308753276971995</v>
      </c>
      <c r="K50" s="184">
        <f t="shared" si="13"/>
        <v>0.74638298277472392</v>
      </c>
      <c r="L50" s="184">
        <f t="shared" si="13"/>
        <v>1.2082265959200771</v>
      </c>
      <c r="M50" s="184">
        <f t="shared" si="13"/>
        <v>0.14601577679561628</v>
      </c>
      <c r="N50" s="184">
        <f t="shared" si="13"/>
        <v>0.83559002523513781</v>
      </c>
      <c r="O50" s="184">
        <f t="shared" si="13"/>
        <v>1.2134630919609761</v>
      </c>
      <c r="P50" s="184">
        <f>IF(D31=0,"",D36-D35)</f>
        <v>0.26284794809923429</v>
      </c>
      <c r="Q50" s="184" t="str">
        <f>IF(E31=0,"",E36-E35)</f>
        <v/>
      </c>
      <c r="R50" s="184">
        <f>IF(F31=0,"",F36-F35)</f>
        <v>0.33120466754616129</v>
      </c>
      <c r="S50" s="184">
        <f>IF(G31=0,"",G36-G35)</f>
        <v>0.47952611496393183</v>
      </c>
    </row>
    <row r="51" spans="1:29" x14ac:dyDescent="0.2">
      <c r="A51" s="183" t="s">
        <v>780</v>
      </c>
      <c r="B51" s="184">
        <f>IF(B19=0,"",B25-B24)</f>
        <v>1.2418292781335067</v>
      </c>
      <c r="C51" s="184">
        <v>0</v>
      </c>
      <c r="D51" s="184">
        <f t="shared" ref="D51:O51" si="14">IF(D19=0,"",D25-D24)</f>
        <v>0.28051316145297522</v>
      </c>
      <c r="E51" s="184">
        <f t="shared" si="14"/>
        <v>0.34482286005686591</v>
      </c>
      <c r="F51" s="184">
        <f t="shared" si="14"/>
        <v>0.31636861346761225</v>
      </c>
      <c r="G51" s="184">
        <f t="shared" si="14"/>
        <v>0.43824300987663589</v>
      </c>
      <c r="H51" s="184">
        <f t="shared" si="14"/>
        <v>0.6851155061790748</v>
      </c>
      <c r="I51" s="184">
        <f t="shared" si="14"/>
        <v>0.83441501814344843</v>
      </c>
      <c r="J51" s="184">
        <f t="shared" si="14"/>
        <v>2.9607236262308101</v>
      </c>
      <c r="K51" s="184">
        <f t="shared" si="14"/>
        <v>2.0315455161209446</v>
      </c>
      <c r="L51" s="184">
        <f t="shared" si="14"/>
        <v>4.1228997194265826</v>
      </c>
      <c r="M51" s="184">
        <f t="shared" si="14"/>
        <v>1.2918727187364676</v>
      </c>
      <c r="N51" s="184">
        <f t="shared" si="14"/>
        <v>1.9262210706637504</v>
      </c>
      <c r="O51" s="184">
        <f t="shared" si="14"/>
        <v>3.5300757191459864</v>
      </c>
      <c r="P51" s="184">
        <f>IF(D31=0,"",D37-D36)</f>
        <v>0.40413269046576494</v>
      </c>
      <c r="Q51" s="184" t="str">
        <f>IF(E31=0,"",E37-E36)</f>
        <v/>
      </c>
      <c r="R51" s="184">
        <f>IF(F31=0,"",F37-F36)</f>
        <v>32.204136039048841</v>
      </c>
      <c r="S51" s="184">
        <f>IF(G31=0,"",G37-G36)</f>
        <v>1.0558714000886651</v>
      </c>
    </row>
    <row r="52" spans="1:29" x14ac:dyDescent="0.2">
      <c r="A52" s="183" t="s">
        <v>781</v>
      </c>
      <c r="B52" s="184">
        <f>IF(B19=0,"",B23-B22)</f>
        <v>0.3530630267984558</v>
      </c>
      <c r="C52" s="184">
        <v>0</v>
      </c>
      <c r="D52" s="184">
        <f t="shared" ref="D52:O52" si="15">IF(D19=0,"",D23-D22)</f>
        <v>0.15028212394278695</v>
      </c>
      <c r="E52" s="184">
        <f t="shared" si="15"/>
        <v>0.20859043822524437</v>
      </c>
      <c r="F52" s="184">
        <f t="shared" si="15"/>
        <v>0.13560504775683802</v>
      </c>
      <c r="G52" s="184">
        <f t="shared" si="15"/>
        <v>0.19335583003515189</v>
      </c>
      <c r="H52" s="184">
        <f t="shared" si="15"/>
        <v>0.15505894220362015</v>
      </c>
      <c r="I52" s="184">
        <f t="shared" si="15"/>
        <v>0.46460064869189988</v>
      </c>
      <c r="J52" s="184">
        <f t="shared" si="15"/>
        <v>0.60117843337341781</v>
      </c>
      <c r="K52" s="184">
        <f t="shared" si="15"/>
        <v>0.24707182591996446</v>
      </c>
      <c r="L52" s="184">
        <f t="shared" si="15"/>
        <v>0.62552649407713101</v>
      </c>
      <c r="M52" s="184">
        <f t="shared" si="15"/>
        <v>0.18895955425519251</v>
      </c>
      <c r="N52" s="184">
        <f t="shared" si="15"/>
        <v>0.32721163577927515</v>
      </c>
      <c r="O52" s="184">
        <f t="shared" si="15"/>
        <v>0.69651427846200109</v>
      </c>
      <c r="P52" s="184">
        <f>IF(D31=0,"",D35-D34)</f>
        <v>0.17937275991572532</v>
      </c>
      <c r="Q52" s="184" t="str">
        <f>IF(E31=0,"",E35-E34)</f>
        <v/>
      </c>
      <c r="R52" s="184">
        <f>IF(F31=0,"",F35-F34)</f>
        <v>8.3900056176752669E-2</v>
      </c>
      <c r="S52" s="184">
        <f>IF(G31=0,"",G35-G34)</f>
        <v>0.46095102883308892</v>
      </c>
      <c r="AB52" s="15"/>
      <c r="AC52" s="15"/>
    </row>
    <row r="53" spans="1:29" x14ac:dyDescent="0.2">
      <c r="A53" s="183" t="s">
        <v>782</v>
      </c>
      <c r="B53" s="184">
        <f>IF(B19=0,"",B26-B25)</f>
        <v>4.4061751986063342</v>
      </c>
      <c r="C53" s="184">
        <v>0</v>
      </c>
      <c r="D53" s="184">
        <f t="shared" ref="D53:O53" si="16">IF(D19=0,"",D26-D25)</f>
        <v>0.15757130529399155</v>
      </c>
      <c r="E53" s="184">
        <f t="shared" si="16"/>
        <v>1.1099770741769794</v>
      </c>
      <c r="F53" s="184">
        <f t="shared" si="16"/>
        <v>1.7240798215831457</v>
      </c>
      <c r="G53" s="184">
        <f t="shared" si="16"/>
        <v>1.0375639226328168</v>
      </c>
      <c r="H53" s="184">
        <f t="shared" si="16"/>
        <v>1.0303534506127225</v>
      </c>
      <c r="I53" s="184">
        <f t="shared" si="16"/>
        <v>2.1318411694058681</v>
      </c>
      <c r="J53" s="184">
        <f t="shared" si="16"/>
        <v>24.507369032799012</v>
      </c>
      <c r="K53" s="184">
        <f t="shared" si="16"/>
        <v>49.411128277795392</v>
      </c>
      <c r="L53" s="184">
        <f t="shared" si="16"/>
        <v>6.2969414304923985</v>
      </c>
      <c r="M53" s="184">
        <f t="shared" si="16"/>
        <v>2.2419160157680622</v>
      </c>
      <c r="N53" s="184">
        <f t="shared" si="16"/>
        <v>3.0119162548396829</v>
      </c>
      <c r="O53" s="184">
        <f t="shared" si="16"/>
        <v>64.958405024593347</v>
      </c>
      <c r="P53" s="184">
        <f>IF(D31=0,"",D38-D37)</f>
        <v>0.62463941423607006</v>
      </c>
      <c r="Q53" s="184" t="str">
        <f>IF(E31=0,"",E38-E37)</f>
        <v/>
      </c>
      <c r="R53" s="184">
        <f>IF(F31=0,"",F38-F37)</f>
        <v>57.455176524881594</v>
      </c>
      <c r="S53" s="184">
        <f>IF(G31=0,"",G38-G37)</f>
        <v>1.3323972164808318</v>
      </c>
      <c r="AB53" s="15"/>
      <c r="AC53" s="15"/>
    </row>
    <row r="54" spans="1:29" x14ac:dyDescent="0.2">
      <c r="A54" s="183" t="s">
        <v>783</v>
      </c>
      <c r="B54" s="184">
        <f t="shared" ref="B54:O54" si="17">IF(B19=0,"",B20)</f>
        <v>7.0138362110283605</v>
      </c>
      <c r="C54" s="184" t="str">
        <f t="shared" si="17"/>
        <v/>
      </c>
      <c r="D54" s="184">
        <f t="shared" si="17"/>
        <v>1.8242056044710235</v>
      </c>
      <c r="E54" s="184">
        <f t="shared" si="17"/>
        <v>1.7588081942558984</v>
      </c>
      <c r="F54" s="184">
        <f t="shared" si="17"/>
        <v>1.8107684797215431</v>
      </c>
      <c r="G54" s="184">
        <f t="shared" si="17"/>
        <v>2.9274019807616716</v>
      </c>
      <c r="H54" s="184">
        <f t="shared" si="17"/>
        <v>5.2599551899889319</v>
      </c>
      <c r="I54" s="184">
        <f t="shared" si="17"/>
        <v>5.3053188793529813</v>
      </c>
      <c r="J54" s="184">
        <f t="shared" si="17"/>
        <v>15.009247043617172</v>
      </c>
      <c r="K54" s="184">
        <f t="shared" si="17"/>
        <v>11.561729374296892</v>
      </c>
      <c r="L54" s="184">
        <f t="shared" si="17"/>
        <v>9.7568625880842941</v>
      </c>
      <c r="M54" s="184">
        <f t="shared" si="17"/>
        <v>2.9801330286118928</v>
      </c>
      <c r="N54" s="184">
        <f t="shared" si="17"/>
        <v>6.5586199254401265</v>
      </c>
      <c r="O54" s="184">
        <f t="shared" si="17"/>
        <v>13.92064211150274</v>
      </c>
      <c r="P54" s="184">
        <f>IF(D31=0,"",D32)</f>
        <v>2.3667419160917209</v>
      </c>
      <c r="Q54" s="184" t="str">
        <f>IF(E31=0,"",E32)</f>
        <v/>
      </c>
      <c r="R54" s="184">
        <f>IF(F31=0,"",F32)</f>
        <v>34.168997735863726</v>
      </c>
      <c r="S54" s="184">
        <f>IF(G31=0,"",G32)</f>
        <v>2.9188567159504468</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1.1137783769415486</v>
      </c>
      <c r="C60" s="69">
        <v>0.37682869893184012</v>
      </c>
      <c r="D60" s="69">
        <v>0.73694967800970879</v>
      </c>
      <c r="E60" s="69">
        <v>0.43242641708728158</v>
      </c>
      <c r="F60" s="69">
        <v>3.2453091221303361E-2</v>
      </c>
      <c r="G60" s="70">
        <v>0.1327291653450165</v>
      </c>
      <c r="H60" s="171">
        <v>1.7113870505951472</v>
      </c>
      <c r="I60" s="68">
        <v>0.1355531342954848</v>
      </c>
      <c r="J60" s="171">
        <v>1.5758339162996651</v>
      </c>
      <c r="K60" s="68">
        <v>2.8932603350401119E-3</v>
      </c>
      <c r="L60" s="171">
        <v>1.5729406559646251</v>
      </c>
      <c r="M60" s="169">
        <v>4.6799691641475794E-2</v>
      </c>
      <c r="N60" s="69">
        <v>1.4292822210324114E-2</v>
      </c>
      <c r="O60" s="69">
        <v>9.5151244878292421E-3</v>
      </c>
      <c r="P60" s="69">
        <v>8.0928179121221491E-3</v>
      </c>
      <c r="Q60" s="69">
        <v>2.3621295112964684E-3</v>
      </c>
      <c r="R60" s="70">
        <v>8.1062585763047687E-2</v>
      </c>
      <c r="S60" s="71">
        <v>1.6540032417276729</v>
      </c>
    </row>
    <row r="61" spans="1:29" x14ac:dyDescent="0.2">
      <c r="A61" s="30" t="s">
        <v>794</v>
      </c>
      <c r="B61" s="72">
        <v>0.67338343048116533</v>
      </c>
      <c r="C61" s="73">
        <v>0.22782827108502363</v>
      </c>
      <c r="D61" s="73">
        <v>0.44555515939614193</v>
      </c>
      <c r="E61" s="73">
        <v>0.26144230324215978</v>
      </c>
      <c r="F61" s="73">
        <v>1.9620935680515841E-2</v>
      </c>
      <c r="G61" s="74">
        <v>8.0247222010505589E-2</v>
      </c>
      <c r="H61" s="172">
        <v>1.0346938914143449</v>
      </c>
      <c r="I61" s="72">
        <v>8.1954575949859748E-2</v>
      </c>
      <c r="J61" s="172">
        <v>0.95273931546448676</v>
      </c>
      <c r="K61" s="72">
        <v>1.7492470764555366E-3</v>
      </c>
      <c r="L61" s="172">
        <v>0.95099006838803124</v>
      </c>
      <c r="M61" s="170">
        <v>2.8294800433759509E-2</v>
      </c>
      <c r="N61" s="73">
        <v>8.6413507844124212E-3</v>
      </c>
      <c r="O61" s="73">
        <v>5.752784666788387E-3</v>
      </c>
      <c r="P61" s="73">
        <v>4.8928670198184589E-3</v>
      </c>
      <c r="Q61" s="73">
        <v>1.4281287071899141E-3</v>
      </c>
      <c r="R61" s="74">
        <v>4.9009931611968642E-2</v>
      </c>
      <c r="S61" s="75">
        <v>1</v>
      </c>
    </row>
    <row r="62" spans="1:29" x14ac:dyDescent="0.2">
      <c r="A62" s="30" t="s">
        <v>775</v>
      </c>
      <c r="B62" s="32">
        <v>2.9069977923290837</v>
      </c>
      <c r="C62" s="33">
        <v>0.77212440132172966</v>
      </c>
      <c r="D62" s="33">
        <v>2.1348733910073521</v>
      </c>
      <c r="E62" s="33">
        <v>2.5038192169320905</v>
      </c>
      <c r="F62" s="33">
        <v>0.1230572611394976</v>
      </c>
      <c r="G62" s="76">
        <v>0.40860885001526442</v>
      </c>
      <c r="H62" s="34">
        <v>5.9424831204159423</v>
      </c>
      <c r="I62" s="32">
        <v>0.24902517927004922</v>
      </c>
      <c r="J62" s="34">
        <v>5.6934579411458897</v>
      </c>
      <c r="K62" s="32">
        <v>0.11851729304623586</v>
      </c>
      <c r="L62" s="34">
        <v>5.5749406480996546</v>
      </c>
      <c r="M62" s="128">
        <v>1.2501081131313012</v>
      </c>
      <c r="N62" s="33">
        <v>1.3915893266577398E-2</v>
      </c>
      <c r="O62" s="33">
        <v>3.0931072438092625E-2</v>
      </c>
      <c r="P62" s="33">
        <v>0.10560009255568072</v>
      </c>
      <c r="Q62" s="33">
        <v>3.8343805264808205E-2</v>
      </c>
      <c r="R62" s="76">
        <v>1.438898976656461</v>
      </c>
      <c r="S62" s="59">
        <v>7.0138396247561143</v>
      </c>
    </row>
    <row r="63" spans="1:29" ht="15" thickBot="1" x14ac:dyDescent="0.25">
      <c r="A63" s="30" t="s">
        <v>2652</v>
      </c>
      <c r="B63" s="32">
        <v>10.383757764061405</v>
      </c>
      <c r="C63" s="33">
        <v>3.3470598455507461</v>
      </c>
      <c r="D63" s="33">
        <v>8.0910288342914267</v>
      </c>
      <c r="E63" s="33">
        <v>9.0023136430096979</v>
      </c>
      <c r="F63" s="33">
        <v>0.6758030113327439</v>
      </c>
      <c r="G63" s="76">
        <v>2.7708311514425907</v>
      </c>
      <c r="H63" s="34">
        <v>16.81011737509353</v>
      </c>
      <c r="I63" s="32">
        <v>2.1664414111675216</v>
      </c>
      <c r="J63" s="34">
        <v>16.110204324694227</v>
      </c>
      <c r="K63" s="32">
        <v>1.9279816659916313</v>
      </c>
      <c r="L63" s="34">
        <v>15.749801861412829</v>
      </c>
      <c r="M63" s="128">
        <v>6.5057608297193035</v>
      </c>
      <c r="N63" s="33">
        <v>3.9283153518533551E-2</v>
      </c>
      <c r="O63" s="33">
        <v>0.49144866109282315</v>
      </c>
      <c r="P63" s="33">
        <v>0.61256708664116033</v>
      </c>
      <c r="Q63" s="33">
        <v>0.48256541381016366</v>
      </c>
      <c r="R63" s="76">
        <v>6.7596964600539753</v>
      </c>
      <c r="S63" s="59">
        <v>19.803217070538686</v>
      </c>
    </row>
    <row r="64" spans="1:29" x14ac:dyDescent="0.2">
      <c r="A64" s="36" t="s">
        <v>770</v>
      </c>
      <c r="B64" s="39">
        <v>0</v>
      </c>
      <c r="C64" s="40">
        <v>0</v>
      </c>
      <c r="D64" s="40">
        <v>0</v>
      </c>
      <c r="E64" s="40">
        <v>0.20250912475995397</v>
      </c>
      <c r="F64" s="40">
        <v>0</v>
      </c>
      <c r="G64" s="77">
        <v>0</v>
      </c>
      <c r="H64" s="41">
        <v>1.0967573341230659</v>
      </c>
      <c r="I64" s="39">
        <v>0</v>
      </c>
      <c r="J64" s="41">
        <v>1.0095336461325126</v>
      </c>
      <c r="K64" s="39">
        <v>0</v>
      </c>
      <c r="L64" s="41">
        <v>1.001611119070775</v>
      </c>
      <c r="M64" s="129">
        <v>1.7612494110553403E-2</v>
      </c>
      <c r="N64" s="40">
        <v>0</v>
      </c>
      <c r="O64" s="40">
        <v>0</v>
      </c>
      <c r="P64" s="40">
        <v>0</v>
      </c>
      <c r="Q64" s="40">
        <v>0</v>
      </c>
      <c r="R64" s="77">
        <v>3.7158322630977743E-2</v>
      </c>
      <c r="S64" s="61">
        <v>1.125508295678765</v>
      </c>
    </row>
    <row r="65" spans="1:19" x14ac:dyDescent="0.2">
      <c r="A65" s="42" t="s">
        <v>771</v>
      </c>
      <c r="B65" s="45">
        <v>0.44113240674544768</v>
      </c>
      <c r="C65" s="46">
        <v>0</v>
      </c>
      <c r="D65" s="46">
        <v>0.2199597351943354</v>
      </c>
      <c r="E65" s="46">
        <v>0.28814744799173558</v>
      </c>
      <c r="F65" s="46">
        <v>0</v>
      </c>
      <c r="G65" s="78">
        <v>0</v>
      </c>
      <c r="H65" s="47">
        <v>1.3821484759291649</v>
      </c>
      <c r="I65" s="45">
        <v>0</v>
      </c>
      <c r="J65" s="47">
        <v>1.2777362362913485</v>
      </c>
      <c r="K65" s="45">
        <v>0</v>
      </c>
      <c r="L65" s="47">
        <v>1.272105887464879</v>
      </c>
      <c r="M65" s="130">
        <v>3.2459308035459614E-2</v>
      </c>
      <c r="N65" s="46">
        <v>0</v>
      </c>
      <c r="O65" s="46">
        <v>0</v>
      </c>
      <c r="P65" s="46">
        <v>2.6699495997538816E-3</v>
      </c>
      <c r="Q65" s="46">
        <v>0</v>
      </c>
      <c r="R65" s="78">
        <v>5.9427013081488636E-2</v>
      </c>
      <c r="S65" s="63">
        <v>1.4785713224772208</v>
      </c>
    </row>
    <row r="66" spans="1:19" x14ac:dyDescent="0.2">
      <c r="A66" s="30" t="s">
        <v>2653</v>
      </c>
      <c r="B66" s="32">
        <v>1.0432223673334811</v>
      </c>
      <c r="C66" s="33">
        <v>0.31817127238944748</v>
      </c>
      <c r="D66" s="33">
        <v>0.66691150602305316</v>
      </c>
      <c r="E66" s="33">
        <v>0.54839106830796391</v>
      </c>
      <c r="F66" s="33">
        <v>1.2808036233842555E-3</v>
      </c>
      <c r="G66" s="76">
        <v>8.2816271510873965E-2</v>
      </c>
      <c r="H66" s="34">
        <v>1.7820930426857056</v>
      </c>
      <c r="I66" s="32">
        <v>1.7392050591540035E-2</v>
      </c>
      <c r="J66" s="34">
        <v>1.6617572801174894</v>
      </c>
      <c r="K66" s="32">
        <v>0</v>
      </c>
      <c r="L66" s="34">
        <v>1.6604770052162399</v>
      </c>
      <c r="M66" s="128">
        <v>7.957719281956338E-2</v>
      </c>
      <c r="N66" s="33">
        <v>4.4182646802252033E-3</v>
      </c>
      <c r="O66" s="33">
        <v>3.0364525150912733E-3</v>
      </c>
      <c r="P66" s="33">
        <v>8.1367969695047161E-3</v>
      </c>
      <c r="Q66" s="33">
        <v>0</v>
      </c>
      <c r="R66" s="76">
        <v>0.13327784335811929</v>
      </c>
      <c r="S66" s="59">
        <v>1.9421974136960511</v>
      </c>
    </row>
    <row r="67" spans="1:19" x14ac:dyDescent="0.2">
      <c r="A67" s="42" t="s">
        <v>772</v>
      </c>
      <c r="B67" s="45">
        <v>1.6126257511034001</v>
      </c>
      <c r="C67" s="46">
        <v>0.52678711604304063</v>
      </c>
      <c r="D67" s="46">
        <v>1.0858606328791895</v>
      </c>
      <c r="E67" s="46">
        <v>1.2607165304839723</v>
      </c>
      <c r="F67" s="46">
        <v>2.8782360607234686E-2</v>
      </c>
      <c r="G67" s="78">
        <v>0.18766011682215084</v>
      </c>
      <c r="H67" s="47">
        <v>2.6793173221901525</v>
      </c>
      <c r="I67" s="45">
        <v>0.15222236929022234</v>
      </c>
      <c r="J67" s="47">
        <v>2.614326272111815</v>
      </c>
      <c r="K67" s="45">
        <v>0</v>
      </c>
      <c r="L67" s="47">
        <v>2.560186583785458</v>
      </c>
      <c r="M67" s="130">
        <v>0.45713585634718173</v>
      </c>
      <c r="N67" s="46">
        <v>1.5799687763713335E-2</v>
      </c>
      <c r="O67" s="46">
        <v>9.8181027126775129E-3</v>
      </c>
      <c r="P67" s="46">
        <v>3.3187476519019564E-2</v>
      </c>
      <c r="Q67" s="46">
        <v>0</v>
      </c>
      <c r="R67" s="78">
        <v>0.59419710605885723</v>
      </c>
      <c r="S67" s="63">
        <v>3.1840266918295579</v>
      </c>
    </row>
    <row r="68" spans="1:19" ht="15" thickBot="1" x14ac:dyDescent="0.25">
      <c r="A68" s="48" t="s">
        <v>773</v>
      </c>
      <c r="B68" s="51">
        <v>3.3855115441067083</v>
      </c>
      <c r="C68" s="52">
        <v>0.88763962826521525</v>
      </c>
      <c r="D68" s="52">
        <v>2.4363266635723768</v>
      </c>
      <c r="E68" s="52">
        <v>2.3253139045817863</v>
      </c>
      <c r="F68" s="52">
        <v>0.1434762614540839</v>
      </c>
      <c r="G68" s="79">
        <v>0.42405523606950207</v>
      </c>
      <c r="H68" s="53">
        <v>6.3498620617929378</v>
      </c>
      <c r="I68" s="51">
        <v>0.39987538280287555</v>
      </c>
      <c r="J68" s="53">
        <v>5.972488090371515</v>
      </c>
      <c r="K68" s="51">
        <v>6.3096886170673841E-3</v>
      </c>
      <c r="L68" s="53">
        <v>5.9185918629176415</v>
      </c>
      <c r="M68" s="131">
        <v>1.6112901873413557</v>
      </c>
      <c r="N68" s="52">
        <v>2.931179226958577E-2</v>
      </c>
      <c r="O68" s="52">
        <v>2.3097957889579475E-2</v>
      </c>
      <c r="P68" s="52">
        <v>0.1752597315510446</v>
      </c>
      <c r="Q68" s="52">
        <v>5.8036720375134855E-3</v>
      </c>
      <c r="R68" s="79">
        <v>1.8855803884610527</v>
      </c>
      <c r="S68" s="65">
        <v>7.5902018904358917</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LGG-MT-LM-STR-Clin'!$AE$33="non concerné","",'[1]ETPR LGG-MT-LM-STR-Clin'!$AE$33)</f>
        <v/>
      </c>
      <c r="C88" s="179" t="str">
        <f>IF('[1]ETPR LGG-MT-LM-STR-Clin'!$AE$36="non concerné","",'[1]ETPR LGG-MT-LM-STR-Clin'!$AE$36)</f>
        <v/>
      </c>
      <c r="D88" s="180" t="str">
        <f>IF('[1]ETPR LGG-MT-LM-STR-Clin'!$AE$39="non concerné","",'[1]ETPR LGG-MT-LM-STR-Clin'!$AE$39)</f>
        <v/>
      </c>
      <c r="E88" s="181" t="str">
        <f>IF('[1]ETPR LGG-MT-LM-STR-Clin'!$AE$18=0,"",'[1]Synth. SA auxiliaires'!$AB$38/'[1]ETPR LGG-MT-LM-STR-Clin'!$AE$18)</f>
        <v/>
      </c>
      <c r="F88" s="182" t="str">
        <f>IF('[1]ETPR LGG-MT-LM-STR-Clin'!$AE$14=0,"",'[1]Synth. SA auxiliaires'!$AB$38/'[1]ETPR LGG-MT-LM-STR-Clin'!$AE$14)</f>
        <v/>
      </c>
      <c r="G88" s="178" t="str">
        <f>IF('[1]ETPR LGG-MT-LM-STR-Clin'!$AE$42="non concerné","",'[1]ETPR LGG-MT-LM-STR-Clin'!$AE$42)</f>
        <v/>
      </c>
      <c r="H88" s="179" t="str">
        <f>IF('[1]ETPR LGG-MT-LM-STR-Clin'!$AE$45="non concerné","",'[1]ETPR LGG-MT-LM-STR-Clin'!$AE$45)</f>
        <v/>
      </c>
      <c r="I88" s="180" t="str">
        <f>IF('[1]ETPR LGG-MT-LM-STR-Clin'!$AE$48="non concerné","",'[1]ETPR LGG-MT-LM-STR-Clin'!$AE$48)</f>
        <v/>
      </c>
      <c r="J88" s="181" t="str">
        <f>IF('[1]ETPR LGG-MT-LM-STR-Clin'!$AE$27=0,"",'[1]Synth. SA auxiliaires'!$AB$38/'[1]ETPR LGG-MT-LM-STR-Clin'!$AE$27)</f>
        <v/>
      </c>
      <c r="K88" s="182" t="str">
        <f>IF(('[1]ETPR LGG-MT-LM-STR-Clin'!$AE$27-SUM('[1]ETPR LGG-MT-LM-STR-Clin'!$AE$29:$AE$30))=0,"",'[1]Synth. SA auxiliaires'!$AB$38/('[1]ETPR LGG-MT-LM-STR-Clin'!$AE$27-SUM('[1]ETPR LGG-MT-LM-STR-Clin'!$AE$29:$AE$30)))</f>
        <v/>
      </c>
    </row>
    <row r="89" spans="1:11" x14ac:dyDescent="0.2">
      <c r="A89" s="24" t="s">
        <v>769</v>
      </c>
      <c r="B89" s="27">
        <v>437</v>
      </c>
      <c r="C89" s="83"/>
      <c r="D89" s="84"/>
      <c r="E89" s="85"/>
      <c r="F89" s="86"/>
      <c r="G89" s="27">
        <v>564</v>
      </c>
      <c r="H89" s="83"/>
      <c r="I89" s="84"/>
      <c r="J89" s="85"/>
      <c r="K89" s="86"/>
    </row>
    <row r="90" spans="1:11" x14ac:dyDescent="0.2">
      <c r="A90" s="30" t="s">
        <v>783</v>
      </c>
      <c r="B90" s="87">
        <v>127978.37547151594</v>
      </c>
      <c r="C90" s="88">
        <v>128069.6048121809</v>
      </c>
      <c r="D90" s="89">
        <v>137934.21795620775</v>
      </c>
      <c r="E90" s="90">
        <v>603103.40069302113</v>
      </c>
      <c r="F90" s="29">
        <v>645214.78306414466</v>
      </c>
      <c r="G90" s="87">
        <v>49685.090428941949</v>
      </c>
      <c r="H90" s="88">
        <v>49734.537826555941</v>
      </c>
      <c r="I90" s="89">
        <v>49852.94714031864</v>
      </c>
      <c r="J90" s="90">
        <v>65634.160211291048</v>
      </c>
      <c r="K90" s="29">
        <v>65931.165584710281</v>
      </c>
    </row>
    <row r="91" spans="1:11" ht="15" thickBot="1" x14ac:dyDescent="0.25">
      <c r="A91" s="30" t="s">
        <v>2652</v>
      </c>
      <c r="B91" s="87">
        <v>42218.89136850425</v>
      </c>
      <c r="C91" s="88">
        <v>42267.967212462303</v>
      </c>
      <c r="D91" s="89">
        <v>38419.203547736943</v>
      </c>
      <c r="E91" s="90">
        <v>3868411.2882598415</v>
      </c>
      <c r="F91" s="29">
        <v>3866211.9216614249</v>
      </c>
      <c r="G91" s="87">
        <v>8634.2842502338444</v>
      </c>
      <c r="H91" s="88">
        <v>8618.3067952368638</v>
      </c>
      <c r="I91" s="89">
        <v>8588.8084635184787</v>
      </c>
      <c r="J91" s="90">
        <v>92430.380503241118</v>
      </c>
      <c r="K91" s="29">
        <v>92450.735764743455</v>
      </c>
    </row>
    <row r="92" spans="1:11" x14ac:dyDescent="0.2">
      <c r="A92" s="36" t="s">
        <v>770</v>
      </c>
      <c r="B92" s="91">
        <v>70842.130924731187</v>
      </c>
      <c r="C92" s="92">
        <v>71013.001781874045</v>
      </c>
      <c r="D92" s="93">
        <v>90351.055085936663</v>
      </c>
      <c r="E92" s="94">
        <v>111376.54849688032</v>
      </c>
      <c r="F92" s="95">
        <v>119477.27762803236</v>
      </c>
      <c r="G92" s="91">
        <v>41779.12285456698</v>
      </c>
      <c r="H92" s="92">
        <v>41779.12285456698</v>
      </c>
      <c r="I92" s="93">
        <v>41887.069150326795</v>
      </c>
      <c r="J92" s="94">
        <v>16608.917086046102</v>
      </c>
      <c r="K92" s="95">
        <v>16907.320511575199</v>
      </c>
    </row>
    <row r="93" spans="1:11" x14ac:dyDescent="0.2">
      <c r="A93" s="42" t="s">
        <v>771</v>
      </c>
      <c r="B93" s="96">
        <v>99693.4</v>
      </c>
      <c r="C93" s="97">
        <v>99693.4</v>
      </c>
      <c r="D93" s="98">
        <v>116357.75993091539</v>
      </c>
      <c r="E93" s="99">
        <v>194789.24302788847</v>
      </c>
      <c r="F93" s="100">
        <v>224420</v>
      </c>
      <c r="G93" s="96">
        <v>44809.341915156547</v>
      </c>
      <c r="H93" s="97">
        <v>44943.820696938397</v>
      </c>
      <c r="I93" s="98">
        <v>45006.42114737114</v>
      </c>
      <c r="J93" s="99">
        <v>38515.070187646132</v>
      </c>
      <c r="K93" s="100">
        <v>38582.203155366667</v>
      </c>
    </row>
    <row r="94" spans="1:11" x14ac:dyDescent="0.2">
      <c r="A94" s="30" t="s">
        <v>2653</v>
      </c>
      <c r="B94" s="87">
        <v>126967.48697916666</v>
      </c>
      <c r="C94" s="88">
        <v>126967.48697916666</v>
      </c>
      <c r="D94" s="89">
        <v>136881.88695652195</v>
      </c>
      <c r="E94" s="90">
        <v>297622.06037214369</v>
      </c>
      <c r="F94" s="29">
        <v>346265.04854368931</v>
      </c>
      <c r="G94" s="87">
        <v>48451.158244455728</v>
      </c>
      <c r="H94" s="88">
        <v>48511.268140345623</v>
      </c>
      <c r="I94" s="89">
        <v>48632.236884427635</v>
      </c>
      <c r="J94" s="90">
        <v>61459.459798075295</v>
      </c>
      <c r="K94" s="29">
        <v>61663.625912775286</v>
      </c>
    </row>
    <row r="95" spans="1:11" x14ac:dyDescent="0.2">
      <c r="A95" s="42" t="s">
        <v>772</v>
      </c>
      <c r="B95" s="96">
        <v>154956.81142857141</v>
      </c>
      <c r="C95" s="97">
        <v>154956.81142857141</v>
      </c>
      <c r="D95" s="98">
        <v>160996.89373297006</v>
      </c>
      <c r="E95" s="99">
        <v>419894.26934097416</v>
      </c>
      <c r="F95" s="100">
        <v>485213.63636363635</v>
      </c>
      <c r="G95" s="96">
        <v>52508.1554610085</v>
      </c>
      <c r="H95" s="97">
        <v>52566.912469287461</v>
      </c>
      <c r="I95" s="98">
        <v>52714.275791849839</v>
      </c>
      <c r="J95" s="99">
        <v>80124.171140097824</v>
      </c>
      <c r="K95" s="100">
        <v>80520.224616324893</v>
      </c>
    </row>
    <row r="96" spans="1:11" ht="15" thickBot="1" x14ac:dyDescent="0.25">
      <c r="A96" s="48" t="s">
        <v>773</v>
      </c>
      <c r="B96" s="101">
        <v>185714.11539823021</v>
      </c>
      <c r="C96" s="102">
        <v>185739.60747875366</v>
      </c>
      <c r="D96" s="103">
        <v>189467.80382775128</v>
      </c>
      <c r="E96" s="104">
        <v>562175.58135779214</v>
      </c>
      <c r="F96" s="105">
        <v>628077.26757369621</v>
      </c>
      <c r="G96" s="101">
        <v>59287.128078029105</v>
      </c>
      <c r="H96" s="102">
        <v>59312.900637395862</v>
      </c>
      <c r="I96" s="103">
        <v>59312.900637395862</v>
      </c>
      <c r="J96" s="104">
        <v>102570.16226415095</v>
      </c>
      <c r="K96" s="105">
        <v>102649.41309523809</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7">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2449</v>
      </c>
      <c r="B1" s="387"/>
      <c r="C1" s="387"/>
      <c r="D1" s="387"/>
      <c r="E1" s="387"/>
      <c r="F1" s="387"/>
      <c r="G1" s="387"/>
      <c r="H1" s="387"/>
      <c r="I1" s="387"/>
      <c r="J1" s="387"/>
      <c r="K1" s="387"/>
      <c r="L1" s="387"/>
      <c r="M1" s="387"/>
      <c r="N1" s="387"/>
      <c r="O1" s="390" t="s">
        <v>2626</v>
      </c>
      <c r="P1" s="390"/>
      <c r="Q1" s="390"/>
      <c r="R1" s="380" t="s">
        <v>2448</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2446</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76</v>
      </c>
      <c r="C7" s="26">
        <v>1</v>
      </c>
      <c r="D7" s="27">
        <v>22</v>
      </c>
      <c r="E7" s="28">
        <v>35</v>
      </c>
      <c r="F7" s="107">
        <v>33</v>
      </c>
      <c r="G7" s="108">
        <v>2</v>
      </c>
      <c r="H7" s="109">
        <v>0</v>
      </c>
      <c r="I7" s="28">
        <v>0</v>
      </c>
      <c r="J7" s="28">
        <v>0</v>
      </c>
      <c r="K7" s="28">
        <v>4</v>
      </c>
      <c r="L7" s="29">
        <v>15</v>
      </c>
      <c r="AI7" s="14"/>
      <c r="AJ7" s="14"/>
    </row>
    <row r="8" spans="1:36" x14ac:dyDescent="0.2">
      <c r="A8" s="30" t="s">
        <v>775</v>
      </c>
      <c r="B8" s="31">
        <v>5.0606366656440391</v>
      </c>
      <c r="C8" s="177" t="str">
        <f>IF('[1]Synth. SA auxiliaires'!$AC$40="non concerné","",'[1]Synth. SA auxiliaires'!$AC$40)</f>
        <v/>
      </c>
      <c r="D8" s="32">
        <v>5.0088931503471228</v>
      </c>
      <c r="E8" s="33">
        <v>5.0712071965641741</v>
      </c>
      <c r="F8" s="110">
        <v>4.4281526970484899</v>
      </c>
      <c r="G8" s="111">
        <v>15.681606438572981</v>
      </c>
      <c r="H8" s="112" t="s">
        <v>2654</v>
      </c>
      <c r="I8" s="33" t="s">
        <v>2654</v>
      </c>
      <c r="J8" s="33" t="s">
        <v>2654</v>
      </c>
      <c r="K8" s="33">
        <v>7.5726641378401478</v>
      </c>
      <c r="L8" s="34">
        <v>4.4419885900135823</v>
      </c>
      <c r="AI8" s="14"/>
      <c r="AJ8" s="14"/>
    </row>
    <row r="9" spans="1:36" ht="15" thickBot="1" x14ac:dyDescent="0.25">
      <c r="A9" s="30" t="s">
        <v>2652</v>
      </c>
      <c r="B9" s="31">
        <v>6.535066035953621</v>
      </c>
      <c r="C9" s="35"/>
      <c r="D9" s="32">
        <v>5.8148130714517583</v>
      </c>
      <c r="E9" s="33">
        <v>7.8166388929527768</v>
      </c>
      <c r="F9" s="110">
        <v>7.3859833858989745</v>
      </c>
      <c r="G9" s="111">
        <v>7.0514708489458933</v>
      </c>
      <c r="H9" s="112" t="s">
        <v>2654</v>
      </c>
      <c r="I9" s="33" t="s">
        <v>2654</v>
      </c>
      <c r="J9" s="33" t="s">
        <v>2654</v>
      </c>
      <c r="K9" s="33">
        <v>7.5268530402462721</v>
      </c>
      <c r="L9" s="34">
        <v>2.6548089284262373</v>
      </c>
      <c r="AI9" s="14"/>
      <c r="AJ9" s="14"/>
    </row>
    <row r="10" spans="1:36" x14ac:dyDescent="0.2">
      <c r="A10" s="36" t="s">
        <v>770</v>
      </c>
      <c r="B10" s="37">
        <v>2.2876489182747548</v>
      </c>
      <c r="C10" s="38"/>
      <c r="D10" s="39">
        <v>2.5219974609370204</v>
      </c>
      <c r="E10" s="40">
        <v>2.2801149224430484</v>
      </c>
      <c r="F10" s="113">
        <v>2.2650469307796364</v>
      </c>
      <c r="G10" s="114">
        <v>10.040429759416266</v>
      </c>
      <c r="H10" s="115" t="s">
        <v>2654</v>
      </c>
      <c r="I10" s="40" t="s">
        <v>2654</v>
      </c>
      <c r="J10" s="40" t="s">
        <v>2654</v>
      </c>
      <c r="K10" s="40">
        <v>2.9050795769221489</v>
      </c>
      <c r="L10" s="41">
        <v>2.2946717935357093</v>
      </c>
      <c r="AI10" s="14"/>
      <c r="AJ10" s="14"/>
    </row>
    <row r="11" spans="1:36" x14ac:dyDescent="0.2">
      <c r="A11" s="42" t="s">
        <v>771</v>
      </c>
      <c r="B11" s="43">
        <v>2.6497106806920345</v>
      </c>
      <c r="C11" s="44"/>
      <c r="D11" s="45">
        <v>2.7705392448100508</v>
      </c>
      <c r="E11" s="46">
        <v>2.5849193725919624</v>
      </c>
      <c r="F11" s="116">
        <v>2.5716048372241556</v>
      </c>
      <c r="G11" s="117">
        <v>12.155871014100033</v>
      </c>
      <c r="H11" s="118" t="s">
        <v>2654</v>
      </c>
      <c r="I11" s="46" t="s">
        <v>2654</v>
      </c>
      <c r="J11" s="46" t="s">
        <v>2654</v>
      </c>
      <c r="K11" s="46">
        <v>2.9747180680219345</v>
      </c>
      <c r="L11" s="47">
        <v>2.5200250761379066</v>
      </c>
      <c r="AI11" s="14"/>
      <c r="AJ11" s="14"/>
    </row>
    <row r="12" spans="1:36" x14ac:dyDescent="0.2">
      <c r="A12" s="30" t="s">
        <v>2653</v>
      </c>
      <c r="B12" s="31">
        <v>3.1108442844066251</v>
      </c>
      <c r="C12" s="35"/>
      <c r="D12" s="32">
        <v>3.171821927322628</v>
      </c>
      <c r="E12" s="33">
        <v>2.9865504506339313</v>
      </c>
      <c r="F12" s="110">
        <v>2.8425770107561052</v>
      </c>
      <c r="G12" s="111">
        <v>15.681606438572981</v>
      </c>
      <c r="H12" s="112" t="s">
        <v>2654</v>
      </c>
      <c r="I12" s="33" t="s">
        <v>2654</v>
      </c>
      <c r="J12" s="33" t="s">
        <v>2654</v>
      </c>
      <c r="K12" s="33">
        <v>3.418969381966499</v>
      </c>
      <c r="L12" s="34">
        <v>3.7042860946046945</v>
      </c>
      <c r="AI12" s="14"/>
      <c r="AJ12" s="14"/>
    </row>
    <row r="13" spans="1:36" x14ac:dyDescent="0.2">
      <c r="A13" s="42" t="s">
        <v>772</v>
      </c>
      <c r="B13" s="43">
        <v>4.574815504927976</v>
      </c>
      <c r="C13" s="44"/>
      <c r="D13" s="45">
        <v>4.5385879898521653</v>
      </c>
      <c r="E13" s="46">
        <v>3.888182294020615</v>
      </c>
      <c r="F13" s="116">
        <v>3.6718947948600742</v>
      </c>
      <c r="G13" s="117">
        <v>19.207341863045926</v>
      </c>
      <c r="H13" s="118" t="s">
        <v>2654</v>
      </c>
      <c r="I13" s="46" t="s">
        <v>2654</v>
      </c>
      <c r="J13" s="46" t="s">
        <v>2654</v>
      </c>
      <c r="K13" s="46">
        <v>8.0169154517847119</v>
      </c>
      <c r="L13" s="47">
        <v>4.9674088825574305</v>
      </c>
      <c r="X13" s="14"/>
      <c r="Y13" s="14"/>
      <c r="Z13" s="14"/>
      <c r="AI13" s="14"/>
      <c r="AJ13" s="14"/>
    </row>
    <row r="14" spans="1:36" ht="15" thickBot="1" x14ac:dyDescent="0.25">
      <c r="A14" s="48" t="s">
        <v>773</v>
      </c>
      <c r="B14" s="49">
        <v>7.5275760677945245</v>
      </c>
      <c r="C14" s="50"/>
      <c r="D14" s="51">
        <v>6.3358401203382559</v>
      </c>
      <c r="E14" s="52">
        <v>5.1597121921538074</v>
      </c>
      <c r="F14" s="119">
        <v>4.6638603987786027</v>
      </c>
      <c r="G14" s="120">
        <v>21.322783117729692</v>
      </c>
      <c r="H14" s="121" t="s">
        <v>2654</v>
      </c>
      <c r="I14" s="52" t="s">
        <v>2654</v>
      </c>
      <c r="J14" s="52" t="s">
        <v>2654</v>
      </c>
      <c r="K14" s="52">
        <v>15.563204503457069</v>
      </c>
      <c r="L14" s="53">
        <v>8.4543846030894727</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76</v>
      </c>
      <c r="C19" s="26">
        <v>1</v>
      </c>
      <c r="D19" s="149">
        <v>22</v>
      </c>
      <c r="E19" s="90">
        <v>33</v>
      </c>
      <c r="F19" s="137">
        <v>0</v>
      </c>
      <c r="G19" s="90">
        <v>2</v>
      </c>
      <c r="H19" s="137">
        <v>0</v>
      </c>
      <c r="I19" s="90">
        <v>0</v>
      </c>
      <c r="J19" s="28">
        <v>0</v>
      </c>
      <c r="K19" s="137">
        <v>0</v>
      </c>
      <c r="L19" s="154">
        <v>0</v>
      </c>
      <c r="M19" s="90">
        <v>0</v>
      </c>
      <c r="N19" s="28">
        <v>0</v>
      </c>
      <c r="O19" s="29">
        <v>0</v>
      </c>
    </row>
    <row r="20" spans="1:26" x14ac:dyDescent="0.2">
      <c r="A20" s="30" t="s">
        <v>775</v>
      </c>
      <c r="B20" s="59">
        <v>5.0606366656440391</v>
      </c>
      <c r="C20" s="123" t="str">
        <f>C8</f>
        <v/>
      </c>
      <c r="D20" s="150">
        <v>5.0088931503471228</v>
      </c>
      <c r="E20" s="145">
        <v>4.4281526970484899</v>
      </c>
      <c r="F20" s="138" t="s">
        <v>2654</v>
      </c>
      <c r="G20" s="145">
        <v>15.681606438572981</v>
      </c>
      <c r="H20" s="138" t="s">
        <v>2654</v>
      </c>
      <c r="I20" s="145" t="s">
        <v>2654</v>
      </c>
      <c r="J20" s="33" t="s">
        <v>2654</v>
      </c>
      <c r="K20" s="138" t="s">
        <v>2654</v>
      </c>
      <c r="L20" s="155" t="s">
        <v>2654</v>
      </c>
      <c r="M20" s="145" t="s">
        <v>2654</v>
      </c>
      <c r="N20" s="33" t="s">
        <v>2654</v>
      </c>
      <c r="O20" s="34" t="s">
        <v>2654</v>
      </c>
    </row>
    <row r="21" spans="1:26" ht="15" thickBot="1" x14ac:dyDescent="0.25">
      <c r="A21" s="30" t="s">
        <v>2652</v>
      </c>
      <c r="B21" s="59">
        <v>6.535066035953621</v>
      </c>
      <c r="C21" s="123"/>
      <c r="D21" s="150">
        <v>5.8148130714517583</v>
      </c>
      <c r="E21" s="145">
        <v>7.3859833858989745</v>
      </c>
      <c r="F21" s="138" t="s">
        <v>2654</v>
      </c>
      <c r="G21" s="145">
        <v>7.0514708489458933</v>
      </c>
      <c r="H21" s="138" t="s">
        <v>2654</v>
      </c>
      <c r="I21" s="145" t="s">
        <v>2654</v>
      </c>
      <c r="J21" s="33" t="s">
        <v>2654</v>
      </c>
      <c r="K21" s="138" t="s">
        <v>2654</v>
      </c>
      <c r="L21" s="155" t="s">
        <v>2654</v>
      </c>
      <c r="M21" s="145" t="s">
        <v>2654</v>
      </c>
      <c r="N21" s="33" t="s">
        <v>2654</v>
      </c>
      <c r="O21" s="34" t="s">
        <v>2654</v>
      </c>
    </row>
    <row r="22" spans="1:26" x14ac:dyDescent="0.2">
      <c r="A22" s="36" t="s">
        <v>770</v>
      </c>
      <c r="B22" s="61">
        <v>2.2876489182747548</v>
      </c>
      <c r="C22" s="124"/>
      <c r="D22" s="151">
        <v>2.5219974609370204</v>
      </c>
      <c r="E22" s="146">
        <v>2.2650469307796364</v>
      </c>
      <c r="F22" s="139" t="s">
        <v>2654</v>
      </c>
      <c r="G22" s="146">
        <v>10.040429759416266</v>
      </c>
      <c r="H22" s="139" t="s">
        <v>2654</v>
      </c>
      <c r="I22" s="146" t="s">
        <v>2654</v>
      </c>
      <c r="J22" s="40" t="s">
        <v>2654</v>
      </c>
      <c r="K22" s="139" t="s">
        <v>2654</v>
      </c>
      <c r="L22" s="156" t="s">
        <v>2654</v>
      </c>
      <c r="M22" s="146" t="s">
        <v>2654</v>
      </c>
      <c r="N22" s="40" t="s">
        <v>2654</v>
      </c>
      <c r="O22" s="41" t="s">
        <v>2654</v>
      </c>
    </row>
    <row r="23" spans="1:26" x14ac:dyDescent="0.2">
      <c r="A23" s="42" t="s">
        <v>771</v>
      </c>
      <c r="B23" s="63">
        <v>2.6497106806920345</v>
      </c>
      <c r="C23" s="125"/>
      <c r="D23" s="152">
        <v>2.7705392448100508</v>
      </c>
      <c r="E23" s="147">
        <v>2.5716048372241556</v>
      </c>
      <c r="F23" s="140" t="s">
        <v>2654</v>
      </c>
      <c r="G23" s="147">
        <v>12.155871014100033</v>
      </c>
      <c r="H23" s="140" t="s">
        <v>2654</v>
      </c>
      <c r="I23" s="147" t="s">
        <v>2654</v>
      </c>
      <c r="J23" s="46" t="s">
        <v>2654</v>
      </c>
      <c r="K23" s="140" t="s">
        <v>2654</v>
      </c>
      <c r="L23" s="157" t="s">
        <v>2654</v>
      </c>
      <c r="M23" s="147" t="s">
        <v>2654</v>
      </c>
      <c r="N23" s="46" t="s">
        <v>2654</v>
      </c>
      <c r="O23" s="47" t="s">
        <v>2654</v>
      </c>
    </row>
    <row r="24" spans="1:26" x14ac:dyDescent="0.2">
      <c r="A24" s="30" t="s">
        <v>2653</v>
      </c>
      <c r="B24" s="59">
        <v>3.1108442844066251</v>
      </c>
      <c r="C24" s="123"/>
      <c r="D24" s="150">
        <v>3.171821927322628</v>
      </c>
      <c r="E24" s="145">
        <v>2.8425770107561052</v>
      </c>
      <c r="F24" s="138" t="s">
        <v>2654</v>
      </c>
      <c r="G24" s="145">
        <v>15.681606438572981</v>
      </c>
      <c r="H24" s="138" t="s">
        <v>2654</v>
      </c>
      <c r="I24" s="145" t="s">
        <v>2654</v>
      </c>
      <c r="J24" s="33" t="s">
        <v>2654</v>
      </c>
      <c r="K24" s="138" t="s">
        <v>2654</v>
      </c>
      <c r="L24" s="155" t="s">
        <v>2654</v>
      </c>
      <c r="M24" s="145" t="s">
        <v>2654</v>
      </c>
      <c r="N24" s="33" t="s">
        <v>2654</v>
      </c>
      <c r="O24" s="34" t="s">
        <v>2654</v>
      </c>
    </row>
    <row r="25" spans="1:26" x14ac:dyDescent="0.2">
      <c r="A25" s="42" t="s">
        <v>772</v>
      </c>
      <c r="B25" s="63">
        <v>4.574815504927976</v>
      </c>
      <c r="C25" s="125"/>
      <c r="D25" s="152">
        <v>4.5385879898521653</v>
      </c>
      <c r="E25" s="147">
        <v>3.6718947948600742</v>
      </c>
      <c r="F25" s="140" t="s">
        <v>2654</v>
      </c>
      <c r="G25" s="147">
        <v>19.207341863045926</v>
      </c>
      <c r="H25" s="140" t="s">
        <v>2654</v>
      </c>
      <c r="I25" s="147" t="s">
        <v>2654</v>
      </c>
      <c r="J25" s="46" t="s">
        <v>2654</v>
      </c>
      <c r="K25" s="140" t="s">
        <v>2654</v>
      </c>
      <c r="L25" s="157" t="s">
        <v>2654</v>
      </c>
      <c r="M25" s="147" t="s">
        <v>2654</v>
      </c>
      <c r="N25" s="46" t="s">
        <v>2654</v>
      </c>
      <c r="O25" s="47" t="s">
        <v>2654</v>
      </c>
    </row>
    <row r="26" spans="1:26" ht="15" thickBot="1" x14ac:dyDescent="0.25">
      <c r="A26" s="48" t="s">
        <v>773</v>
      </c>
      <c r="B26" s="65">
        <v>7.5275760677945245</v>
      </c>
      <c r="C26" s="126"/>
      <c r="D26" s="153">
        <v>6.3358401203382559</v>
      </c>
      <c r="E26" s="148">
        <v>4.6638603987786027</v>
      </c>
      <c r="F26" s="141" t="s">
        <v>2654</v>
      </c>
      <c r="G26" s="148">
        <v>21.322783117729692</v>
      </c>
      <c r="H26" s="141" t="s">
        <v>2654</v>
      </c>
      <c r="I26" s="148" t="s">
        <v>2654</v>
      </c>
      <c r="J26" s="52" t="s">
        <v>2654</v>
      </c>
      <c r="K26" s="141" t="s">
        <v>2654</v>
      </c>
      <c r="L26" s="158" t="s">
        <v>2654</v>
      </c>
      <c r="M26" s="148" t="s">
        <v>2654</v>
      </c>
      <c r="N26" s="52" t="s">
        <v>2654</v>
      </c>
      <c r="O26" s="5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76</v>
      </c>
      <c r="C31" s="58">
        <v>1</v>
      </c>
      <c r="D31" s="127">
        <v>3</v>
      </c>
      <c r="E31" s="28">
        <v>0</v>
      </c>
      <c r="F31" s="28">
        <v>0</v>
      </c>
      <c r="G31" s="28">
        <v>0</v>
      </c>
      <c r="H31" s="143">
        <v>1</v>
      </c>
      <c r="I31" s="90">
        <v>0</v>
      </c>
      <c r="J31" s="28">
        <v>0</v>
      </c>
      <c r="K31" s="28">
        <v>0</v>
      </c>
      <c r="L31" s="28">
        <v>0</v>
      </c>
      <c r="M31" s="137">
        <v>0</v>
      </c>
      <c r="N31" s="162">
        <v>15</v>
      </c>
    </row>
    <row r="32" spans="1:26" x14ac:dyDescent="0.2">
      <c r="A32" s="30" t="s">
        <v>775</v>
      </c>
      <c r="B32" s="59">
        <v>5.0606366656440391</v>
      </c>
      <c r="C32" s="60" t="str">
        <f>C8</f>
        <v/>
      </c>
      <c r="D32" s="128">
        <v>9.0924168109092225</v>
      </c>
      <c r="E32" s="33" t="s">
        <v>2654</v>
      </c>
      <c r="F32" s="33" t="s">
        <v>2654</v>
      </c>
      <c r="G32" s="33" t="s">
        <v>2654</v>
      </c>
      <c r="H32" s="76">
        <v>3.0134061186329264</v>
      </c>
      <c r="I32" s="145" t="s">
        <v>2654</v>
      </c>
      <c r="J32" s="33" t="s">
        <v>2654</v>
      </c>
      <c r="K32" s="33" t="s">
        <v>2654</v>
      </c>
      <c r="L32" s="33" t="s">
        <v>2654</v>
      </c>
      <c r="M32" s="138" t="s">
        <v>2654</v>
      </c>
      <c r="N32" s="163">
        <v>4.4419885900135823</v>
      </c>
    </row>
    <row r="33" spans="1:20" ht="15" thickBot="1" x14ac:dyDescent="0.25">
      <c r="A33" s="30" t="s">
        <v>2652</v>
      </c>
      <c r="B33" s="59">
        <v>6.535066035953621</v>
      </c>
      <c r="C33" s="60"/>
      <c r="D33" s="128">
        <v>8.1424461621442124</v>
      </c>
      <c r="E33" s="33" t="s">
        <v>2654</v>
      </c>
      <c r="F33" s="33" t="s">
        <v>2654</v>
      </c>
      <c r="G33" s="33" t="s">
        <v>2654</v>
      </c>
      <c r="H33" s="76">
        <v>0</v>
      </c>
      <c r="I33" s="145" t="s">
        <v>2654</v>
      </c>
      <c r="J33" s="33" t="s">
        <v>2654</v>
      </c>
      <c r="K33" s="33" t="s">
        <v>2654</v>
      </c>
      <c r="L33" s="33" t="s">
        <v>2654</v>
      </c>
      <c r="M33" s="138" t="s">
        <v>2654</v>
      </c>
      <c r="N33" s="163">
        <v>2.6548089284262373</v>
      </c>
    </row>
    <row r="34" spans="1:20" x14ac:dyDescent="0.2">
      <c r="A34" s="36" t="s">
        <v>770</v>
      </c>
      <c r="B34" s="61">
        <v>2.2876489182747548</v>
      </c>
      <c r="C34" s="62"/>
      <c r="D34" s="129">
        <v>3.0518296620111816</v>
      </c>
      <c r="E34" s="40" t="s">
        <v>2654</v>
      </c>
      <c r="F34" s="40" t="s">
        <v>2654</v>
      </c>
      <c r="G34" s="40" t="s">
        <v>2654</v>
      </c>
      <c r="H34" s="77">
        <v>3.0134061186329264</v>
      </c>
      <c r="I34" s="146" t="s">
        <v>2654</v>
      </c>
      <c r="J34" s="40" t="s">
        <v>2654</v>
      </c>
      <c r="K34" s="40" t="s">
        <v>2654</v>
      </c>
      <c r="L34" s="40" t="s">
        <v>2654</v>
      </c>
      <c r="M34" s="139" t="s">
        <v>2654</v>
      </c>
      <c r="N34" s="164">
        <v>2.2946717935357093</v>
      </c>
    </row>
    <row r="35" spans="1:20" x14ac:dyDescent="0.2">
      <c r="A35" s="42" t="s">
        <v>771</v>
      </c>
      <c r="B35" s="63">
        <v>2.6497106806920345</v>
      </c>
      <c r="C35" s="64"/>
      <c r="D35" s="130">
        <v>3.3415932807445152</v>
      </c>
      <c r="E35" s="46" t="s">
        <v>2654</v>
      </c>
      <c r="F35" s="46" t="s">
        <v>2654</v>
      </c>
      <c r="G35" s="46" t="s">
        <v>2654</v>
      </c>
      <c r="H35" s="78">
        <v>3.0134061186329264</v>
      </c>
      <c r="I35" s="147" t="s">
        <v>2654</v>
      </c>
      <c r="J35" s="46" t="s">
        <v>2654</v>
      </c>
      <c r="K35" s="46" t="s">
        <v>2654</v>
      </c>
      <c r="L35" s="46" t="s">
        <v>2654</v>
      </c>
      <c r="M35" s="140" t="s">
        <v>2654</v>
      </c>
      <c r="N35" s="165">
        <v>2.5200250761379066</v>
      </c>
    </row>
    <row r="36" spans="1:20" x14ac:dyDescent="0.2">
      <c r="A36" s="30" t="s">
        <v>2653</v>
      </c>
      <c r="B36" s="59">
        <v>3.1108442844066251</v>
      </c>
      <c r="C36" s="60"/>
      <c r="D36" s="128">
        <v>3.8245326453000716</v>
      </c>
      <c r="E36" s="33" t="s">
        <v>2654</v>
      </c>
      <c r="F36" s="33" t="s">
        <v>2654</v>
      </c>
      <c r="G36" s="33" t="s">
        <v>2654</v>
      </c>
      <c r="H36" s="76">
        <v>3.0134061186329264</v>
      </c>
      <c r="I36" s="145" t="s">
        <v>2654</v>
      </c>
      <c r="J36" s="33" t="s">
        <v>2654</v>
      </c>
      <c r="K36" s="33" t="s">
        <v>2654</v>
      </c>
      <c r="L36" s="33" t="s">
        <v>2654</v>
      </c>
      <c r="M36" s="138" t="s">
        <v>2654</v>
      </c>
      <c r="N36" s="163">
        <v>3.7042860946046945</v>
      </c>
    </row>
    <row r="37" spans="1:20" x14ac:dyDescent="0.2">
      <c r="A37" s="42" t="s">
        <v>772</v>
      </c>
      <c r="B37" s="63">
        <v>4.574815504927976</v>
      </c>
      <c r="C37" s="64"/>
      <c r="D37" s="130">
        <v>12.209298258269353</v>
      </c>
      <c r="E37" s="46" t="s">
        <v>2654</v>
      </c>
      <c r="F37" s="46" t="s">
        <v>2654</v>
      </c>
      <c r="G37" s="46" t="s">
        <v>2654</v>
      </c>
      <c r="H37" s="78">
        <v>3.0134061186329264</v>
      </c>
      <c r="I37" s="147" t="s">
        <v>2654</v>
      </c>
      <c r="J37" s="46" t="s">
        <v>2654</v>
      </c>
      <c r="K37" s="46" t="s">
        <v>2654</v>
      </c>
      <c r="L37" s="46" t="s">
        <v>2654</v>
      </c>
      <c r="M37" s="140" t="s">
        <v>2654</v>
      </c>
      <c r="N37" s="165">
        <v>4.9674088825574305</v>
      </c>
    </row>
    <row r="38" spans="1:20" ht="15" thickBot="1" x14ac:dyDescent="0.25">
      <c r="A38" s="48" t="s">
        <v>773</v>
      </c>
      <c r="B38" s="65">
        <v>7.5275760677945245</v>
      </c>
      <c r="C38" s="66"/>
      <c r="D38" s="131">
        <v>17.24015762605092</v>
      </c>
      <c r="E38" s="52" t="s">
        <v>2654</v>
      </c>
      <c r="F38" s="52" t="s">
        <v>2654</v>
      </c>
      <c r="G38" s="52" t="s">
        <v>2654</v>
      </c>
      <c r="H38" s="79">
        <v>3.0134061186329264</v>
      </c>
      <c r="I38" s="148" t="s">
        <v>2654</v>
      </c>
      <c r="J38" s="52" t="s">
        <v>2654</v>
      </c>
      <c r="K38" s="52" t="s">
        <v>2654</v>
      </c>
      <c r="L38" s="52" t="s">
        <v>2654</v>
      </c>
      <c r="M38" s="141" t="s">
        <v>2654</v>
      </c>
      <c r="N38" s="166">
        <v>8.4543846030894727</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2.6497106806920345</v>
      </c>
      <c r="B41" s="184">
        <f t="shared" si="0"/>
        <v>0</v>
      </c>
      <c r="C41" s="184">
        <f t="shared" si="0"/>
        <v>2.7705392448100508</v>
      </c>
      <c r="D41" s="184">
        <f t="shared" si="0"/>
        <v>2.5849193725919624</v>
      </c>
      <c r="E41" s="184">
        <f t="shared" si="0"/>
        <v>2.5716048372241556</v>
      </c>
      <c r="F41" s="184">
        <f t="shared" si="0"/>
        <v>12.155871014100033</v>
      </c>
      <c r="G41" s="184" t="str">
        <f t="shared" si="0"/>
        <v/>
      </c>
      <c r="H41" s="184" t="str">
        <f t="shared" si="0"/>
        <v/>
      </c>
      <c r="I41" s="184" t="str">
        <f t="shared" si="0"/>
        <v/>
      </c>
      <c r="J41" s="184">
        <f t="shared" si="0"/>
        <v>2.9747180680219345</v>
      </c>
      <c r="K41" s="184">
        <f t="shared" si="0"/>
        <v>2.5200250761379066</v>
      </c>
      <c r="L41" s="183" t="s">
        <v>778</v>
      </c>
      <c r="M41" s="184">
        <f t="shared" ref="M41:S41" si="1">IF(H31=0,"",H35)</f>
        <v>3.0134061186329264</v>
      </c>
      <c r="N41" s="184" t="str">
        <f t="shared" si="1"/>
        <v/>
      </c>
      <c r="O41" s="184" t="str">
        <f t="shared" si="1"/>
        <v/>
      </c>
      <c r="P41" s="184" t="str">
        <f t="shared" si="1"/>
        <v/>
      </c>
      <c r="Q41" s="184" t="str">
        <f t="shared" si="1"/>
        <v/>
      </c>
      <c r="R41" s="184" t="str">
        <f t="shared" si="1"/>
        <v/>
      </c>
      <c r="S41" s="184">
        <f t="shared" si="1"/>
        <v>2.5200250761379066</v>
      </c>
    </row>
    <row r="42" spans="1:20" x14ac:dyDescent="0.2">
      <c r="A42" s="184">
        <f t="shared" ref="A42:K42" si="2">IF(B7=0,"",B12-B11)</f>
        <v>0.46113360371459056</v>
      </c>
      <c r="B42" s="184">
        <f t="shared" si="2"/>
        <v>0</v>
      </c>
      <c r="C42" s="184">
        <f t="shared" si="2"/>
        <v>0.40128268251257726</v>
      </c>
      <c r="D42" s="184">
        <f t="shared" si="2"/>
        <v>0.40163107804196896</v>
      </c>
      <c r="E42" s="184">
        <f t="shared" si="2"/>
        <v>0.27097217353194969</v>
      </c>
      <c r="F42" s="184">
        <f t="shared" si="2"/>
        <v>3.5257354244729484</v>
      </c>
      <c r="G42" s="184" t="str">
        <f t="shared" si="2"/>
        <v/>
      </c>
      <c r="H42" s="184" t="str">
        <f t="shared" si="2"/>
        <v/>
      </c>
      <c r="I42" s="184" t="str">
        <f t="shared" si="2"/>
        <v/>
      </c>
      <c r="J42" s="184">
        <f t="shared" si="2"/>
        <v>0.44425131394456452</v>
      </c>
      <c r="K42" s="184">
        <f t="shared" si="2"/>
        <v>1.1842610184667879</v>
      </c>
      <c r="L42" s="183" t="s">
        <v>779</v>
      </c>
      <c r="M42" s="184">
        <f t="shared" ref="M42:S42" si="3">IF(H31=0,"",H36-H35)</f>
        <v>0</v>
      </c>
      <c r="N42" s="184" t="str">
        <f t="shared" si="3"/>
        <v/>
      </c>
      <c r="O42" s="184" t="str">
        <f t="shared" si="3"/>
        <v/>
      </c>
      <c r="P42" s="184" t="str">
        <f t="shared" si="3"/>
        <v/>
      </c>
      <c r="Q42" s="184" t="str">
        <f t="shared" si="3"/>
        <v/>
      </c>
      <c r="R42" s="184" t="str">
        <f t="shared" si="3"/>
        <v/>
      </c>
      <c r="S42" s="184">
        <f t="shared" si="3"/>
        <v>1.1842610184667879</v>
      </c>
    </row>
    <row r="43" spans="1:20" x14ac:dyDescent="0.2">
      <c r="A43" s="184">
        <f t="shared" ref="A43:K43" si="4">IF(B7=0,"",B13-B12)</f>
        <v>1.4639712205213509</v>
      </c>
      <c r="B43" s="184">
        <f t="shared" si="4"/>
        <v>0</v>
      </c>
      <c r="C43" s="184">
        <f t="shared" si="4"/>
        <v>1.3667660625295373</v>
      </c>
      <c r="D43" s="184">
        <f t="shared" si="4"/>
        <v>0.90163184338668367</v>
      </c>
      <c r="E43" s="184">
        <f t="shared" si="4"/>
        <v>0.82931778410396895</v>
      </c>
      <c r="F43" s="184">
        <f t="shared" si="4"/>
        <v>3.5257354244729449</v>
      </c>
      <c r="G43" s="184" t="str">
        <f t="shared" si="4"/>
        <v/>
      </c>
      <c r="H43" s="184" t="str">
        <f t="shared" si="4"/>
        <v/>
      </c>
      <c r="I43" s="184" t="str">
        <f t="shared" si="4"/>
        <v/>
      </c>
      <c r="J43" s="184">
        <f t="shared" si="4"/>
        <v>4.5979460698182129</v>
      </c>
      <c r="K43" s="184">
        <f t="shared" si="4"/>
        <v>1.263122787952736</v>
      </c>
      <c r="L43" s="183" t="s">
        <v>780</v>
      </c>
      <c r="M43" s="184">
        <f t="shared" ref="M43:S43" si="5">IF(H31=0,"",H37-H36)</f>
        <v>0</v>
      </c>
      <c r="N43" s="184" t="str">
        <f t="shared" si="5"/>
        <v/>
      </c>
      <c r="O43" s="184" t="str">
        <f t="shared" si="5"/>
        <v/>
      </c>
      <c r="P43" s="184" t="str">
        <f t="shared" si="5"/>
        <v/>
      </c>
      <c r="Q43" s="184" t="str">
        <f t="shared" si="5"/>
        <v/>
      </c>
      <c r="R43" s="184" t="str">
        <f t="shared" si="5"/>
        <v/>
      </c>
      <c r="S43" s="184">
        <f t="shared" si="5"/>
        <v>1.263122787952736</v>
      </c>
    </row>
    <row r="44" spans="1:20" x14ac:dyDescent="0.2">
      <c r="A44" s="184">
        <f t="shared" ref="A44:K44" si="6">IF(B7=0,"",B11-B10)</f>
        <v>0.36206176241727972</v>
      </c>
      <c r="B44" s="184">
        <f t="shared" si="6"/>
        <v>0</v>
      </c>
      <c r="C44" s="184">
        <f t="shared" si="6"/>
        <v>0.24854178387303039</v>
      </c>
      <c r="D44" s="184">
        <f t="shared" si="6"/>
        <v>0.304804450148914</v>
      </c>
      <c r="E44" s="184">
        <f t="shared" si="6"/>
        <v>0.30655790644451919</v>
      </c>
      <c r="F44" s="184">
        <f t="shared" si="6"/>
        <v>2.1154412546837662</v>
      </c>
      <c r="G44" s="184" t="str">
        <f t="shared" si="6"/>
        <v/>
      </c>
      <c r="H44" s="184" t="str">
        <f t="shared" si="6"/>
        <v/>
      </c>
      <c r="I44" s="184" t="str">
        <f t="shared" si="6"/>
        <v/>
      </c>
      <c r="J44" s="184">
        <f t="shared" si="6"/>
        <v>6.9638491099785593E-2</v>
      </c>
      <c r="K44" s="184">
        <f t="shared" si="6"/>
        <v>0.22535328260219734</v>
      </c>
      <c r="L44" s="183" t="s">
        <v>781</v>
      </c>
      <c r="M44" s="184">
        <f t="shared" ref="M44:S44" si="7">IF(H31=0,"",H35-H34)</f>
        <v>0</v>
      </c>
      <c r="N44" s="184" t="str">
        <f t="shared" si="7"/>
        <v/>
      </c>
      <c r="O44" s="184" t="str">
        <f t="shared" si="7"/>
        <v/>
      </c>
      <c r="P44" s="184" t="str">
        <f t="shared" si="7"/>
        <v/>
      </c>
      <c r="Q44" s="184" t="str">
        <f t="shared" si="7"/>
        <v/>
      </c>
      <c r="R44" s="184" t="str">
        <f t="shared" si="7"/>
        <v/>
      </c>
      <c r="S44" s="184">
        <f t="shared" si="7"/>
        <v>0.22535328260219734</v>
      </c>
    </row>
    <row r="45" spans="1:20" x14ac:dyDescent="0.2">
      <c r="A45" s="184">
        <f t="shared" ref="A45:K45" si="8">IF(B7=0,"",B14-B13)</f>
        <v>2.9527605628665485</v>
      </c>
      <c r="B45" s="184">
        <f t="shared" si="8"/>
        <v>0</v>
      </c>
      <c r="C45" s="184">
        <f t="shared" si="8"/>
        <v>1.7972521304860907</v>
      </c>
      <c r="D45" s="184">
        <f t="shared" si="8"/>
        <v>1.2715298981331924</v>
      </c>
      <c r="E45" s="184">
        <f t="shared" si="8"/>
        <v>0.9919656039185285</v>
      </c>
      <c r="F45" s="184">
        <f t="shared" si="8"/>
        <v>2.1154412546837662</v>
      </c>
      <c r="G45" s="184" t="str">
        <f t="shared" si="8"/>
        <v/>
      </c>
      <c r="H45" s="184" t="str">
        <f t="shared" si="8"/>
        <v/>
      </c>
      <c r="I45" s="184" t="str">
        <f t="shared" si="8"/>
        <v/>
      </c>
      <c r="J45" s="184">
        <f t="shared" si="8"/>
        <v>7.5462890516723569</v>
      </c>
      <c r="K45" s="184">
        <f t="shared" si="8"/>
        <v>3.4869757205320422</v>
      </c>
      <c r="L45" s="183" t="s">
        <v>782</v>
      </c>
      <c r="M45" s="184">
        <f t="shared" ref="M45:S45" si="9">IF(H31=0,"",H38-H37)</f>
        <v>0</v>
      </c>
      <c r="N45" s="184" t="str">
        <f t="shared" si="9"/>
        <v/>
      </c>
      <c r="O45" s="184" t="str">
        <f t="shared" si="9"/>
        <v/>
      </c>
      <c r="P45" s="184" t="str">
        <f t="shared" si="9"/>
        <v/>
      </c>
      <c r="Q45" s="184" t="str">
        <f t="shared" si="9"/>
        <v/>
      </c>
      <c r="R45" s="184" t="str">
        <f t="shared" si="9"/>
        <v/>
      </c>
      <c r="S45" s="184">
        <f t="shared" si="9"/>
        <v>3.4869757205320422</v>
      </c>
    </row>
    <row r="46" spans="1:20" x14ac:dyDescent="0.2">
      <c r="A46" s="184">
        <f t="shared" ref="A46:K46" si="10">IF(B7=0,"",B8)</f>
        <v>5.0606366656440391</v>
      </c>
      <c r="B46" s="184" t="str">
        <f t="shared" si="10"/>
        <v/>
      </c>
      <c r="C46" s="184">
        <f t="shared" si="10"/>
        <v>5.0088931503471228</v>
      </c>
      <c r="D46" s="184">
        <f t="shared" si="10"/>
        <v>5.0712071965641741</v>
      </c>
      <c r="E46" s="184">
        <f t="shared" si="10"/>
        <v>4.4281526970484899</v>
      </c>
      <c r="F46" s="184">
        <f t="shared" si="10"/>
        <v>15.681606438572981</v>
      </c>
      <c r="G46" s="184" t="str">
        <f t="shared" si="10"/>
        <v/>
      </c>
      <c r="H46" s="184" t="str">
        <f t="shared" si="10"/>
        <v/>
      </c>
      <c r="I46" s="184" t="str">
        <f t="shared" si="10"/>
        <v/>
      </c>
      <c r="J46" s="184">
        <f t="shared" si="10"/>
        <v>7.5726641378401478</v>
      </c>
      <c r="K46" s="184">
        <f t="shared" si="10"/>
        <v>4.4419885900135823</v>
      </c>
      <c r="L46" s="183" t="s">
        <v>783</v>
      </c>
      <c r="M46" s="184">
        <f t="shared" ref="M46:S46" si="11">IF(H31=0,"",H32)</f>
        <v>3.0134061186329264</v>
      </c>
      <c r="N46" s="184" t="str">
        <f t="shared" si="11"/>
        <v/>
      </c>
      <c r="O46" s="184" t="str">
        <f t="shared" si="11"/>
        <v/>
      </c>
      <c r="P46" s="184" t="str">
        <f t="shared" si="11"/>
        <v/>
      </c>
      <c r="Q46" s="184" t="str">
        <f t="shared" si="11"/>
        <v/>
      </c>
      <c r="R46" s="184" t="str">
        <f t="shared" si="11"/>
        <v/>
      </c>
      <c r="S46" s="184">
        <f t="shared" si="11"/>
        <v>4.4419885900135823</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2.6497106806920345</v>
      </c>
      <c r="C49" s="184">
        <v>0</v>
      </c>
      <c r="D49" s="184">
        <f t="shared" ref="D49:O49" si="12">IF(D19=0,"",D23)</f>
        <v>2.7705392448100508</v>
      </c>
      <c r="E49" s="184">
        <f t="shared" si="12"/>
        <v>2.5716048372241556</v>
      </c>
      <c r="F49" s="184" t="str">
        <f t="shared" si="12"/>
        <v/>
      </c>
      <c r="G49" s="184">
        <f t="shared" si="12"/>
        <v>12.155871014100033</v>
      </c>
      <c r="H49" s="184" t="str">
        <f t="shared" si="12"/>
        <v/>
      </c>
      <c r="I49" s="184" t="str">
        <f t="shared" si="12"/>
        <v/>
      </c>
      <c r="J49" s="184" t="str">
        <f t="shared" si="12"/>
        <v/>
      </c>
      <c r="K49" s="184" t="str">
        <f t="shared" si="12"/>
        <v/>
      </c>
      <c r="L49" s="184" t="str">
        <f t="shared" si="12"/>
        <v/>
      </c>
      <c r="M49" s="184" t="str">
        <f t="shared" si="12"/>
        <v/>
      </c>
      <c r="N49" s="184" t="str">
        <f t="shared" si="12"/>
        <v/>
      </c>
      <c r="O49" s="184" t="str">
        <f t="shared" si="12"/>
        <v/>
      </c>
      <c r="P49" s="184">
        <f>IF(D31=0,"",D35)</f>
        <v>3.3415932807445152</v>
      </c>
      <c r="Q49" s="184" t="str">
        <f>IF(E31=0,"",E35)</f>
        <v/>
      </c>
      <c r="R49" s="184" t="str">
        <f>IF(F31=0,"",F35)</f>
        <v/>
      </c>
      <c r="S49" s="184" t="str">
        <f>IF(G31=0,"",G35)</f>
        <v/>
      </c>
    </row>
    <row r="50" spans="1:29" x14ac:dyDescent="0.2">
      <c r="A50" s="183" t="s">
        <v>779</v>
      </c>
      <c r="B50" s="184">
        <f>IF(B19=0,"",B24-B23)</f>
        <v>0.46113360371459056</v>
      </c>
      <c r="C50" s="184">
        <v>0</v>
      </c>
      <c r="D50" s="184">
        <f t="shared" ref="D50:O50" si="13">IF(D19=0,"",D24-D23)</f>
        <v>0.40128268251257726</v>
      </c>
      <c r="E50" s="184">
        <f t="shared" si="13"/>
        <v>0.27097217353194969</v>
      </c>
      <c r="F50" s="184" t="str">
        <f t="shared" si="13"/>
        <v/>
      </c>
      <c r="G50" s="184">
        <f t="shared" si="13"/>
        <v>3.5257354244729484</v>
      </c>
      <c r="H50" s="184" t="str">
        <f t="shared" si="13"/>
        <v/>
      </c>
      <c r="I50" s="184" t="str">
        <f t="shared" si="13"/>
        <v/>
      </c>
      <c r="J50" s="184" t="str">
        <f t="shared" si="13"/>
        <v/>
      </c>
      <c r="K50" s="184" t="str">
        <f t="shared" si="13"/>
        <v/>
      </c>
      <c r="L50" s="184" t="str">
        <f t="shared" si="13"/>
        <v/>
      </c>
      <c r="M50" s="184" t="str">
        <f t="shared" si="13"/>
        <v/>
      </c>
      <c r="N50" s="184" t="str">
        <f t="shared" si="13"/>
        <v/>
      </c>
      <c r="O50" s="184" t="str">
        <f t="shared" si="13"/>
        <v/>
      </c>
      <c r="P50" s="184">
        <f>IF(D31=0,"",D36-D35)</f>
        <v>0.48293936455555642</v>
      </c>
      <c r="Q50" s="184" t="str">
        <f>IF(E31=0,"",E36-E35)</f>
        <v/>
      </c>
      <c r="R50" s="184" t="str">
        <f>IF(F31=0,"",F36-F35)</f>
        <v/>
      </c>
      <c r="S50" s="184" t="str">
        <f>IF(G31=0,"",G36-G35)</f>
        <v/>
      </c>
    </row>
    <row r="51" spans="1:29" x14ac:dyDescent="0.2">
      <c r="A51" s="183" t="s">
        <v>780</v>
      </c>
      <c r="B51" s="184">
        <f>IF(B19=0,"",B25-B24)</f>
        <v>1.4639712205213509</v>
      </c>
      <c r="C51" s="184">
        <v>0</v>
      </c>
      <c r="D51" s="184">
        <f t="shared" ref="D51:O51" si="14">IF(D19=0,"",D25-D24)</f>
        <v>1.3667660625295373</v>
      </c>
      <c r="E51" s="184">
        <f t="shared" si="14"/>
        <v>0.82931778410396895</v>
      </c>
      <c r="F51" s="184" t="str">
        <f t="shared" si="14"/>
        <v/>
      </c>
      <c r="G51" s="184">
        <f t="shared" si="14"/>
        <v>3.5257354244729449</v>
      </c>
      <c r="H51" s="184" t="str">
        <f t="shared" si="14"/>
        <v/>
      </c>
      <c r="I51" s="184" t="str">
        <f t="shared" si="14"/>
        <v/>
      </c>
      <c r="J51" s="184" t="str">
        <f t="shared" si="14"/>
        <v/>
      </c>
      <c r="K51" s="184" t="str">
        <f t="shared" si="14"/>
        <v/>
      </c>
      <c r="L51" s="184" t="str">
        <f t="shared" si="14"/>
        <v/>
      </c>
      <c r="M51" s="184" t="str">
        <f t="shared" si="14"/>
        <v/>
      </c>
      <c r="N51" s="184" t="str">
        <f t="shared" si="14"/>
        <v/>
      </c>
      <c r="O51" s="184" t="str">
        <f t="shared" si="14"/>
        <v/>
      </c>
      <c r="P51" s="184">
        <f>IF(D31=0,"",D37-D36)</f>
        <v>8.3847656129692822</v>
      </c>
      <c r="Q51" s="184" t="str">
        <f>IF(E31=0,"",E37-E36)</f>
        <v/>
      </c>
      <c r="R51" s="184" t="str">
        <f>IF(F31=0,"",F37-F36)</f>
        <v/>
      </c>
      <c r="S51" s="184" t="str">
        <f>IF(G31=0,"",G37-G36)</f>
        <v/>
      </c>
    </row>
    <row r="52" spans="1:29" x14ac:dyDescent="0.2">
      <c r="A52" s="183" t="s">
        <v>781</v>
      </c>
      <c r="B52" s="184">
        <f>IF(B19=0,"",B23-B22)</f>
        <v>0.36206176241727972</v>
      </c>
      <c r="C52" s="184">
        <v>0</v>
      </c>
      <c r="D52" s="184">
        <f t="shared" ref="D52:O52" si="15">IF(D19=0,"",D23-D22)</f>
        <v>0.24854178387303039</v>
      </c>
      <c r="E52" s="184">
        <f t="shared" si="15"/>
        <v>0.30655790644451919</v>
      </c>
      <c r="F52" s="184" t="str">
        <f t="shared" si="15"/>
        <v/>
      </c>
      <c r="G52" s="184">
        <f t="shared" si="15"/>
        <v>2.1154412546837662</v>
      </c>
      <c r="H52" s="184" t="str">
        <f t="shared" si="15"/>
        <v/>
      </c>
      <c r="I52" s="184" t="str">
        <f t="shared" si="15"/>
        <v/>
      </c>
      <c r="J52" s="184" t="str">
        <f t="shared" si="15"/>
        <v/>
      </c>
      <c r="K52" s="184" t="str">
        <f t="shared" si="15"/>
        <v/>
      </c>
      <c r="L52" s="184" t="str">
        <f t="shared" si="15"/>
        <v/>
      </c>
      <c r="M52" s="184" t="str">
        <f t="shared" si="15"/>
        <v/>
      </c>
      <c r="N52" s="184" t="str">
        <f t="shared" si="15"/>
        <v/>
      </c>
      <c r="O52" s="184" t="str">
        <f t="shared" si="15"/>
        <v/>
      </c>
      <c r="P52" s="184">
        <f>IF(D31=0,"",D35-D34)</f>
        <v>0.28976361873333367</v>
      </c>
      <c r="Q52" s="184" t="str">
        <f>IF(E31=0,"",E35-E34)</f>
        <v/>
      </c>
      <c r="R52" s="184" t="str">
        <f>IF(F31=0,"",F35-F34)</f>
        <v/>
      </c>
      <c r="S52" s="184" t="str">
        <f>IF(G31=0,"",G35-G34)</f>
        <v/>
      </c>
      <c r="AB52" s="15"/>
      <c r="AC52" s="15"/>
    </row>
    <row r="53" spans="1:29" x14ac:dyDescent="0.2">
      <c r="A53" s="183" t="s">
        <v>782</v>
      </c>
      <c r="B53" s="184">
        <f>IF(B19=0,"",B26-B25)</f>
        <v>2.9527605628665485</v>
      </c>
      <c r="C53" s="184">
        <v>0</v>
      </c>
      <c r="D53" s="184">
        <f t="shared" ref="D53:O53" si="16">IF(D19=0,"",D26-D25)</f>
        <v>1.7972521304860907</v>
      </c>
      <c r="E53" s="184">
        <f t="shared" si="16"/>
        <v>0.9919656039185285</v>
      </c>
      <c r="F53" s="184" t="str">
        <f t="shared" si="16"/>
        <v/>
      </c>
      <c r="G53" s="184">
        <f t="shared" si="16"/>
        <v>2.1154412546837662</v>
      </c>
      <c r="H53" s="184" t="str">
        <f t="shared" si="16"/>
        <v/>
      </c>
      <c r="I53" s="184" t="str">
        <f t="shared" si="16"/>
        <v/>
      </c>
      <c r="J53" s="184" t="str">
        <f t="shared" si="16"/>
        <v/>
      </c>
      <c r="K53" s="184" t="str">
        <f t="shared" si="16"/>
        <v/>
      </c>
      <c r="L53" s="184" t="str">
        <f t="shared" si="16"/>
        <v/>
      </c>
      <c r="M53" s="184" t="str">
        <f t="shared" si="16"/>
        <v/>
      </c>
      <c r="N53" s="184" t="str">
        <f t="shared" si="16"/>
        <v/>
      </c>
      <c r="O53" s="184" t="str">
        <f t="shared" si="16"/>
        <v/>
      </c>
      <c r="P53" s="184">
        <f>IF(D31=0,"",D38-D37)</f>
        <v>5.0308593677815665</v>
      </c>
      <c r="Q53" s="184" t="str">
        <f>IF(E31=0,"",E38-E37)</f>
        <v/>
      </c>
      <c r="R53" s="184" t="str">
        <f>IF(F31=0,"",F38-F37)</f>
        <v/>
      </c>
      <c r="S53" s="184" t="str">
        <f>IF(G31=0,"",G38-G37)</f>
        <v/>
      </c>
      <c r="AB53" s="15"/>
      <c r="AC53" s="15"/>
    </row>
    <row r="54" spans="1:29" x14ac:dyDescent="0.2">
      <c r="A54" s="183" t="s">
        <v>783</v>
      </c>
      <c r="B54" s="184">
        <f t="shared" ref="B54:O54" si="17">IF(B19=0,"",B20)</f>
        <v>5.0606366656440391</v>
      </c>
      <c r="C54" s="184" t="str">
        <f t="shared" si="17"/>
        <v/>
      </c>
      <c r="D54" s="184">
        <f t="shared" si="17"/>
        <v>5.0088931503471228</v>
      </c>
      <c r="E54" s="184">
        <f t="shared" si="17"/>
        <v>4.4281526970484899</v>
      </c>
      <c r="F54" s="184" t="str">
        <f t="shared" si="17"/>
        <v/>
      </c>
      <c r="G54" s="184">
        <f t="shared" si="17"/>
        <v>15.681606438572981</v>
      </c>
      <c r="H54" s="184" t="str">
        <f t="shared" si="17"/>
        <v/>
      </c>
      <c r="I54" s="184" t="str">
        <f t="shared" si="17"/>
        <v/>
      </c>
      <c r="J54" s="184" t="str">
        <f t="shared" si="17"/>
        <v/>
      </c>
      <c r="K54" s="184" t="str">
        <f t="shared" si="17"/>
        <v/>
      </c>
      <c r="L54" s="184" t="str">
        <f t="shared" si="17"/>
        <v/>
      </c>
      <c r="M54" s="184" t="str">
        <f t="shared" si="17"/>
        <v/>
      </c>
      <c r="N54" s="184" t="str">
        <f t="shared" si="17"/>
        <v/>
      </c>
      <c r="O54" s="184" t="str">
        <f t="shared" si="17"/>
        <v/>
      </c>
      <c r="P54" s="184">
        <f>IF(D31=0,"",D32)</f>
        <v>9.0924168109092225</v>
      </c>
      <c r="Q54" s="184" t="str">
        <f>IF(E31=0,"",E32)</f>
        <v/>
      </c>
      <c r="R54" s="184" t="str">
        <f>IF(F31=0,"",F32)</f>
        <v/>
      </c>
      <c r="S54" s="184" t="str">
        <f>IF(G31=0,"",G32)</f>
        <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1.8218677631570965</v>
      </c>
      <c r="C60" s="69">
        <v>0.60736539021464442</v>
      </c>
      <c r="D60" s="69">
        <v>1.214502372942452</v>
      </c>
      <c r="E60" s="69">
        <v>1.469607317149811</v>
      </c>
      <c r="F60" s="69">
        <v>8.7326280333866246E-2</v>
      </c>
      <c r="G60" s="70">
        <v>0.31984548798374884</v>
      </c>
      <c r="H60" s="171">
        <v>3.6986468486245228</v>
      </c>
      <c r="I60" s="68">
        <v>0.30047889377533016</v>
      </c>
      <c r="J60" s="171">
        <v>3.398167954849193</v>
      </c>
      <c r="K60" s="68">
        <v>3.2531235961672277E-5</v>
      </c>
      <c r="L60" s="171">
        <v>3.3981354236132311</v>
      </c>
      <c r="M60" s="169">
        <v>9.8160733374878795E-2</v>
      </c>
      <c r="N60" s="69">
        <v>3.7237003643216374E-2</v>
      </c>
      <c r="O60" s="69">
        <v>2.8016268672439837E-2</v>
      </c>
      <c r="P60" s="69">
        <v>2.0273258035854301E-2</v>
      </c>
      <c r="Q60" s="69">
        <v>6.8317331041262237E-3</v>
      </c>
      <c r="R60" s="70">
        <v>0.19051899683051557</v>
      </c>
      <c r="S60" s="71">
        <v>3.5886544204437452</v>
      </c>
    </row>
    <row r="61" spans="1:29" x14ac:dyDescent="0.2">
      <c r="A61" s="30" t="s">
        <v>794</v>
      </c>
      <c r="B61" s="72">
        <v>0.50767433965731878</v>
      </c>
      <c r="C61" s="73">
        <v>0.16924599558949516</v>
      </c>
      <c r="D61" s="73">
        <v>0.33842834406782363</v>
      </c>
      <c r="E61" s="73">
        <v>0.40951486127440789</v>
      </c>
      <c r="F61" s="73">
        <v>2.4333989875533393E-2</v>
      </c>
      <c r="G61" s="74">
        <v>8.9126856618364281E-2</v>
      </c>
      <c r="H61" s="172">
        <v>1.0306500474256244</v>
      </c>
      <c r="I61" s="72">
        <v>8.3730239407720758E-2</v>
      </c>
      <c r="J61" s="172">
        <v>0.94691980801790376</v>
      </c>
      <c r="K61" s="72">
        <v>9.0650233068832843E-6</v>
      </c>
      <c r="L61" s="172">
        <v>0.94691074299459688</v>
      </c>
      <c r="M61" s="170">
        <v>2.7353074961935453E-2</v>
      </c>
      <c r="N61" s="73">
        <v>1.037631359294048E-2</v>
      </c>
      <c r="O61" s="73">
        <v>7.8069006903639286E-3</v>
      </c>
      <c r="P61" s="73">
        <v>5.6492645043674803E-3</v>
      </c>
      <c r="Q61" s="73">
        <v>1.9037032557962113E-3</v>
      </c>
      <c r="R61" s="74">
        <v>5.3089257005403567E-2</v>
      </c>
      <c r="S61" s="75">
        <v>1</v>
      </c>
    </row>
    <row r="62" spans="1:29" x14ac:dyDescent="0.2">
      <c r="A62" s="30" t="s">
        <v>775</v>
      </c>
      <c r="B62" s="32">
        <v>2.6055525394142172</v>
      </c>
      <c r="C62" s="33">
        <v>0.91462254896732165</v>
      </c>
      <c r="D62" s="33">
        <v>1.6909299904468955</v>
      </c>
      <c r="E62" s="33">
        <v>1.9266510510271284</v>
      </c>
      <c r="F62" s="33">
        <v>0.1787046498803577</v>
      </c>
      <c r="G62" s="76">
        <v>0.3229913911283368</v>
      </c>
      <c r="H62" s="34">
        <v>5.0338996314500415</v>
      </c>
      <c r="I62" s="32">
        <v>0.28007507641964857</v>
      </c>
      <c r="J62" s="34">
        <v>4.7538245550303939</v>
      </c>
      <c r="K62" s="32">
        <v>2.9510642358275346E-5</v>
      </c>
      <c r="L62" s="34">
        <v>4.7537950443880357</v>
      </c>
      <c r="M62" s="128">
        <v>0.15879673772375943</v>
      </c>
      <c r="N62" s="33">
        <v>6.4121749763634661E-2</v>
      </c>
      <c r="O62" s="33">
        <v>4.5518219488089297E-2</v>
      </c>
      <c r="P62" s="33">
        <v>2.9609254084146618E-2</v>
      </c>
      <c r="Q62" s="33">
        <v>8.7956601963779975E-3</v>
      </c>
      <c r="R62" s="76">
        <v>0.30684162125600811</v>
      </c>
      <c r="S62" s="59">
        <v>5.0606366656440391</v>
      </c>
    </row>
    <row r="63" spans="1:29" ht="15" thickBot="1" x14ac:dyDescent="0.25">
      <c r="A63" s="30" t="s">
        <v>2652</v>
      </c>
      <c r="B63" s="32">
        <v>4.0550373872444618</v>
      </c>
      <c r="C63" s="33">
        <v>1.4099508844209998</v>
      </c>
      <c r="D63" s="33">
        <v>2.7010913449564975</v>
      </c>
      <c r="E63" s="33">
        <v>2.080746662626332</v>
      </c>
      <c r="F63" s="33">
        <v>0.57489003000685091</v>
      </c>
      <c r="G63" s="76">
        <v>0.32338678622998313</v>
      </c>
      <c r="H63" s="34">
        <v>6.2898924479442249</v>
      </c>
      <c r="I63" s="32">
        <v>0.60357688013436706</v>
      </c>
      <c r="J63" s="34">
        <v>6.2380319982584149</v>
      </c>
      <c r="K63" s="32">
        <v>1.3602891715852237E-4</v>
      </c>
      <c r="L63" s="34">
        <v>6.2380364815886322</v>
      </c>
      <c r="M63" s="128">
        <v>0.21992595431433595</v>
      </c>
      <c r="N63" s="33">
        <v>9.5846255178773876E-2</v>
      </c>
      <c r="O63" s="33">
        <v>8.2616242933721884E-2</v>
      </c>
      <c r="P63" s="33">
        <v>5.1243550105900045E-2</v>
      </c>
      <c r="Q63" s="33">
        <v>2.3695141146870255E-2</v>
      </c>
      <c r="R63" s="76">
        <v>0.42344778905003999</v>
      </c>
      <c r="S63" s="59">
        <v>6.535066035953621</v>
      </c>
    </row>
    <row r="64" spans="1:29" x14ac:dyDescent="0.2">
      <c r="A64" s="36" t="s">
        <v>770</v>
      </c>
      <c r="B64" s="39">
        <v>1.0614587452921944</v>
      </c>
      <c r="C64" s="40">
        <v>0.34088377413544046</v>
      </c>
      <c r="D64" s="40">
        <v>0.6178442179829382</v>
      </c>
      <c r="E64" s="40">
        <v>0.64190191447807365</v>
      </c>
      <c r="F64" s="40">
        <v>6.7982089970275632E-6</v>
      </c>
      <c r="G64" s="77">
        <v>1.5259133254782613E-2</v>
      </c>
      <c r="H64" s="41">
        <v>2.1756802723332913</v>
      </c>
      <c r="I64" s="39">
        <v>2.7067245093274293E-4</v>
      </c>
      <c r="J64" s="41">
        <v>2.1437240505825925</v>
      </c>
      <c r="K64" s="39">
        <v>0</v>
      </c>
      <c r="L64" s="41">
        <v>2.1437240505825925</v>
      </c>
      <c r="M64" s="129">
        <v>3.0467973991798819E-2</v>
      </c>
      <c r="N64" s="40">
        <v>1.08629862514673E-2</v>
      </c>
      <c r="O64" s="40">
        <v>8.0389585190830809E-3</v>
      </c>
      <c r="P64" s="40">
        <v>6.7601316575791794E-3</v>
      </c>
      <c r="Q64" s="40">
        <v>0</v>
      </c>
      <c r="R64" s="77">
        <v>8.1961312216746782E-2</v>
      </c>
      <c r="S64" s="61">
        <v>2.2876489182747548</v>
      </c>
    </row>
    <row r="65" spans="1:19" x14ac:dyDescent="0.2">
      <c r="A65" s="42" t="s">
        <v>771</v>
      </c>
      <c r="B65" s="45">
        <v>1.3084862440026879</v>
      </c>
      <c r="C65" s="46">
        <v>0.41668875941240308</v>
      </c>
      <c r="D65" s="46">
        <v>0.81485011004631602</v>
      </c>
      <c r="E65" s="46">
        <v>0.85789577335717593</v>
      </c>
      <c r="F65" s="46">
        <v>1.4506900809574795E-4</v>
      </c>
      <c r="G65" s="78">
        <v>0.14552876990976002</v>
      </c>
      <c r="H65" s="47">
        <v>2.5378809441490824</v>
      </c>
      <c r="I65" s="45">
        <v>6.4285369330953539E-3</v>
      </c>
      <c r="J65" s="47">
        <v>2.5021415294311966</v>
      </c>
      <c r="K65" s="45">
        <v>0</v>
      </c>
      <c r="L65" s="47">
        <v>2.5019819400579988</v>
      </c>
      <c r="M65" s="130">
        <v>5.5859259783912187E-2</v>
      </c>
      <c r="N65" s="46">
        <v>2.2111876614784986E-2</v>
      </c>
      <c r="O65" s="46">
        <v>1.5856027633051568E-2</v>
      </c>
      <c r="P65" s="46">
        <v>9.5574347972977348E-3</v>
      </c>
      <c r="Q65" s="46">
        <v>0</v>
      </c>
      <c r="R65" s="78">
        <v>0.10703376604621398</v>
      </c>
      <c r="S65" s="63">
        <v>2.6497106806920345</v>
      </c>
    </row>
    <row r="66" spans="1:19" x14ac:dyDescent="0.2">
      <c r="A66" s="30" t="s">
        <v>2653</v>
      </c>
      <c r="B66" s="32">
        <v>1.7001289552750705</v>
      </c>
      <c r="C66" s="33">
        <v>0.59659162323427561</v>
      </c>
      <c r="D66" s="33">
        <v>1.0086984770450975</v>
      </c>
      <c r="E66" s="33">
        <v>1.2050567806729897</v>
      </c>
      <c r="F66" s="33">
        <v>7.9165609250796964E-3</v>
      </c>
      <c r="G66" s="76">
        <v>0.28622626733429035</v>
      </c>
      <c r="H66" s="34">
        <v>3.1591799724751235</v>
      </c>
      <c r="I66" s="32">
        <v>4.2296879394060516E-2</v>
      </c>
      <c r="J66" s="34">
        <v>2.9020241526614865</v>
      </c>
      <c r="K66" s="32">
        <v>0</v>
      </c>
      <c r="L66" s="34">
        <v>2.9020241526614865</v>
      </c>
      <c r="M66" s="128">
        <v>8.9800822978089917E-2</v>
      </c>
      <c r="N66" s="33">
        <v>3.225288914710156E-2</v>
      </c>
      <c r="O66" s="33">
        <v>2.2711201454030432E-2</v>
      </c>
      <c r="P66" s="33">
        <v>1.5121977538785778E-2</v>
      </c>
      <c r="Q66" s="33">
        <v>4.6078521286526162E-4</v>
      </c>
      <c r="R66" s="76">
        <v>0.16265140860315022</v>
      </c>
      <c r="S66" s="59">
        <v>3.1108442844066251</v>
      </c>
    </row>
    <row r="67" spans="1:19" x14ac:dyDescent="0.2">
      <c r="A67" s="42" t="s">
        <v>772</v>
      </c>
      <c r="B67" s="45">
        <v>2.0655686792309398</v>
      </c>
      <c r="C67" s="46">
        <v>0.79107003791136077</v>
      </c>
      <c r="D67" s="46">
        <v>1.4258443822596103</v>
      </c>
      <c r="E67" s="46">
        <v>2.2086884748630791</v>
      </c>
      <c r="F67" s="46">
        <v>4.17102697622714E-2</v>
      </c>
      <c r="G67" s="78">
        <v>0.43007357796906359</v>
      </c>
      <c r="H67" s="47">
        <v>4.6865774749609521</v>
      </c>
      <c r="I67" s="45">
        <v>0.25141141566475111</v>
      </c>
      <c r="J67" s="47">
        <v>4.2495565969945321</v>
      </c>
      <c r="K67" s="45">
        <v>0</v>
      </c>
      <c r="L67" s="47">
        <v>4.2495565969945321</v>
      </c>
      <c r="M67" s="130">
        <v>0.15567136220724337</v>
      </c>
      <c r="N67" s="46">
        <v>5.8036461022248985E-2</v>
      </c>
      <c r="O67" s="46">
        <v>4.5669884827408809E-2</v>
      </c>
      <c r="P67" s="46">
        <v>2.4950242195192384E-2</v>
      </c>
      <c r="Q67" s="46">
        <v>8.100508639007303E-3</v>
      </c>
      <c r="R67" s="78">
        <v>0.31181016123492383</v>
      </c>
      <c r="S67" s="63">
        <v>4.574815504927976</v>
      </c>
    </row>
    <row r="68" spans="1:19" ht="15" thickBot="1" x14ac:dyDescent="0.25">
      <c r="A68" s="48" t="s">
        <v>773</v>
      </c>
      <c r="B68" s="51">
        <v>3.370587860873056</v>
      </c>
      <c r="C68" s="52">
        <v>1.1458514483024138</v>
      </c>
      <c r="D68" s="52">
        <v>2.2371853833203055</v>
      </c>
      <c r="E68" s="52">
        <v>3.9793160677464474</v>
      </c>
      <c r="F68" s="52">
        <v>0.26713063924616032</v>
      </c>
      <c r="G68" s="79">
        <v>0.62328766340211583</v>
      </c>
      <c r="H68" s="53">
        <v>6.9716580881463592</v>
      </c>
      <c r="I68" s="51">
        <v>0.78932764071198136</v>
      </c>
      <c r="J68" s="53">
        <v>6.2370856351891391</v>
      </c>
      <c r="K68" s="51">
        <v>0</v>
      </c>
      <c r="L68" s="53">
        <v>6.2370856351891391</v>
      </c>
      <c r="M68" s="131">
        <v>0.3220587339595446</v>
      </c>
      <c r="N68" s="52">
        <v>0.13179808151111125</v>
      </c>
      <c r="O68" s="52">
        <v>7.1316228254579742E-2</v>
      </c>
      <c r="P68" s="52">
        <v>6.2126942671922147E-2</v>
      </c>
      <c r="Q68" s="52">
        <v>1.5162993298011809E-2</v>
      </c>
      <c r="R68" s="79">
        <v>0.62090243555776015</v>
      </c>
      <c r="S68" s="65">
        <v>7.5275760677945245</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LGG-MT-LM-STR-Clin'!$AF$33="non concerné","",'[1]ETPR LGG-MT-LM-STR-Clin'!$AF$33)</f>
        <v/>
      </c>
      <c r="C88" s="179" t="str">
        <f>IF('[1]ETPR LGG-MT-LM-STR-Clin'!$AF$36="non concerné","",'[1]ETPR LGG-MT-LM-STR-Clin'!$AF$36)</f>
        <v/>
      </c>
      <c r="D88" s="180" t="str">
        <f>IF('[1]ETPR LGG-MT-LM-STR-Clin'!$AF$39="non concerné","",'[1]ETPR LGG-MT-LM-STR-Clin'!$AF$39)</f>
        <v/>
      </c>
      <c r="E88" s="181" t="str">
        <f>IF('[1]ETPR LGG-MT-LM-STR-Clin'!$AF$18=0,"",'[1]Synth. SA auxiliaires'!$AC$38/'[1]ETPR LGG-MT-LM-STR-Clin'!$AF$18)</f>
        <v/>
      </c>
      <c r="F88" s="182" t="str">
        <f>IF('[1]ETPR LGG-MT-LM-STR-Clin'!$AF$14=0,"",'[1]Synth. SA auxiliaires'!$AC$38/'[1]ETPR LGG-MT-LM-STR-Clin'!$AF$14)</f>
        <v/>
      </c>
      <c r="G88" s="178" t="str">
        <f>IF('[1]ETPR LGG-MT-LM-STR-Clin'!$AF$42="non concerné","",'[1]ETPR LGG-MT-LM-STR-Clin'!$AF$42)</f>
        <v/>
      </c>
      <c r="H88" s="179" t="str">
        <f>IF('[1]ETPR LGG-MT-LM-STR-Clin'!$AF$45="non concerné","",'[1]ETPR LGG-MT-LM-STR-Clin'!$AF$45)</f>
        <v/>
      </c>
      <c r="I88" s="180" t="str">
        <f>IF('[1]ETPR LGG-MT-LM-STR-Clin'!$AF$48="non concerné","",'[1]ETPR LGG-MT-LM-STR-Clin'!$AF$48)</f>
        <v/>
      </c>
      <c r="J88" s="181" t="str">
        <f>IF('[1]ETPR LGG-MT-LM-STR-Clin'!$AF$27=0,"",'[1]Synth. SA auxiliaires'!$AC$38/'[1]ETPR LGG-MT-LM-STR-Clin'!$AF$27)</f>
        <v/>
      </c>
      <c r="K88" s="182" t="str">
        <f>IF(('[1]ETPR LGG-MT-LM-STR-Clin'!$AF$27-SUM('[1]ETPR LGG-MT-LM-STR-Clin'!$AF$29:$AF$30))=0,"",'[1]Synth. SA auxiliaires'!$AC$38/('[1]ETPR LGG-MT-LM-STR-Clin'!$AF$27-SUM('[1]ETPR LGG-MT-LM-STR-Clin'!$AF$29:$AF$30)))</f>
        <v/>
      </c>
    </row>
    <row r="89" spans="1:11" x14ac:dyDescent="0.2">
      <c r="A89" s="24" t="s">
        <v>769</v>
      </c>
      <c r="B89" s="27">
        <v>71</v>
      </c>
      <c r="C89" s="83"/>
      <c r="D89" s="84"/>
      <c r="E89" s="85"/>
      <c r="F89" s="86"/>
      <c r="G89" s="27">
        <v>72</v>
      </c>
      <c r="H89" s="83"/>
      <c r="I89" s="84"/>
      <c r="J89" s="85"/>
      <c r="K89" s="86"/>
    </row>
    <row r="90" spans="1:11" x14ac:dyDescent="0.2">
      <c r="A90" s="30" t="s">
        <v>783</v>
      </c>
      <c r="B90" s="87">
        <v>94987.39323008772</v>
      </c>
      <c r="C90" s="88">
        <v>95070.396136822703</v>
      </c>
      <c r="D90" s="89">
        <v>114782.19495035581</v>
      </c>
      <c r="E90" s="90">
        <v>325447.47422427882</v>
      </c>
      <c r="F90" s="29">
        <v>375297.87440954341</v>
      </c>
      <c r="G90" s="87">
        <v>48099.388380766875</v>
      </c>
      <c r="H90" s="88">
        <v>48113.920171972291</v>
      </c>
      <c r="I90" s="89">
        <v>48203.364312537029</v>
      </c>
      <c r="J90" s="90">
        <v>45494.399454395272</v>
      </c>
      <c r="K90" s="29">
        <v>45607.761671548855</v>
      </c>
    </row>
    <row r="91" spans="1:11" ht="15" thickBot="1" x14ac:dyDescent="0.25">
      <c r="A91" s="30" t="s">
        <v>2652</v>
      </c>
      <c r="B91" s="87">
        <v>34491.090571615983</v>
      </c>
      <c r="C91" s="88">
        <v>34469.206083245241</v>
      </c>
      <c r="D91" s="89">
        <v>29809.736203409087</v>
      </c>
      <c r="E91" s="90">
        <v>1281554.2413672614</v>
      </c>
      <c r="F91" s="29">
        <v>1277246.2927643035</v>
      </c>
      <c r="G91" s="87">
        <v>7591.7163446113582</v>
      </c>
      <c r="H91" s="88">
        <v>7599.7782536980903</v>
      </c>
      <c r="I91" s="89">
        <v>7548.7146406603924</v>
      </c>
      <c r="J91" s="90">
        <v>20430.82950832049</v>
      </c>
      <c r="K91" s="29">
        <v>20375.167257886547</v>
      </c>
    </row>
    <row r="92" spans="1:11" x14ac:dyDescent="0.2">
      <c r="A92" s="36" t="s">
        <v>770</v>
      </c>
      <c r="B92" s="91">
        <v>55813.78289473684</v>
      </c>
      <c r="C92" s="92">
        <v>55813.78289473684</v>
      </c>
      <c r="D92" s="93">
        <v>86838.503705813593</v>
      </c>
      <c r="E92" s="94">
        <v>71721.556353105349</v>
      </c>
      <c r="F92" s="95">
        <v>111106.29628345676</v>
      </c>
      <c r="G92" s="91">
        <v>41424.444315581051</v>
      </c>
      <c r="H92" s="92">
        <v>41424.444315581051</v>
      </c>
      <c r="I92" s="93">
        <v>41478.220861236805</v>
      </c>
      <c r="J92" s="94">
        <v>21439.564853208252</v>
      </c>
      <c r="K92" s="95">
        <v>21439.564853208252</v>
      </c>
    </row>
    <row r="93" spans="1:11" x14ac:dyDescent="0.2">
      <c r="A93" s="42" t="s">
        <v>771</v>
      </c>
      <c r="B93" s="96">
        <v>71369.150597119064</v>
      </c>
      <c r="C93" s="97">
        <v>71369.150597119064</v>
      </c>
      <c r="D93" s="98">
        <v>91781.755635186681</v>
      </c>
      <c r="E93" s="99">
        <v>105068.34894285715</v>
      </c>
      <c r="F93" s="100">
        <v>151283.58333333334</v>
      </c>
      <c r="G93" s="96">
        <v>44390.188474627503</v>
      </c>
      <c r="H93" s="97">
        <v>44390.188474627503</v>
      </c>
      <c r="I93" s="98">
        <v>44546.149616691509</v>
      </c>
      <c r="J93" s="99">
        <v>34736.989075887657</v>
      </c>
      <c r="K93" s="100">
        <v>35400.573508725989</v>
      </c>
    </row>
    <row r="94" spans="1:11" x14ac:dyDescent="0.2">
      <c r="A94" s="30" t="s">
        <v>2653</v>
      </c>
      <c r="B94" s="87">
        <v>90660.61623445146</v>
      </c>
      <c r="C94" s="88">
        <v>90660.61623445146</v>
      </c>
      <c r="D94" s="89">
        <v>109452.42105263159</v>
      </c>
      <c r="E94" s="90">
        <v>159139.42558746735</v>
      </c>
      <c r="F94" s="29">
        <v>212355.31920042762</v>
      </c>
      <c r="G94" s="87">
        <v>47600.372645987911</v>
      </c>
      <c r="H94" s="88">
        <v>47600.37409107462</v>
      </c>
      <c r="I94" s="89">
        <v>47606.692169227434</v>
      </c>
      <c r="J94" s="90">
        <v>46310.095540185474</v>
      </c>
      <c r="K94" s="29">
        <v>46310.095540185474</v>
      </c>
    </row>
    <row r="95" spans="1:11" x14ac:dyDescent="0.2">
      <c r="A95" s="42" t="s">
        <v>772</v>
      </c>
      <c r="B95" s="96">
        <v>111141.53607664579</v>
      </c>
      <c r="C95" s="97">
        <v>111483.82711143617</v>
      </c>
      <c r="D95" s="98">
        <v>128505.65956941596</v>
      </c>
      <c r="E95" s="99">
        <v>226894.68316362798</v>
      </c>
      <c r="F95" s="100">
        <v>263233.61443093169</v>
      </c>
      <c r="G95" s="96">
        <v>51968.461470981616</v>
      </c>
      <c r="H95" s="97">
        <v>51968.461470981616</v>
      </c>
      <c r="I95" s="98">
        <v>51968.461470981616</v>
      </c>
      <c r="J95" s="99">
        <v>55735.442991373478</v>
      </c>
      <c r="K95" s="100">
        <v>55735.442991373478</v>
      </c>
    </row>
    <row r="96" spans="1:11" ht="15" thickBot="1" x14ac:dyDescent="0.25">
      <c r="A96" s="48" t="s">
        <v>773</v>
      </c>
      <c r="B96" s="101">
        <v>152579.79284691528</v>
      </c>
      <c r="C96" s="102">
        <v>152579.79284691528</v>
      </c>
      <c r="D96" s="103">
        <v>155164.84422110554</v>
      </c>
      <c r="E96" s="104">
        <v>291922.84752075979</v>
      </c>
      <c r="F96" s="105">
        <v>361744.37869822484</v>
      </c>
      <c r="G96" s="101">
        <v>55690.540280091271</v>
      </c>
      <c r="H96" s="102">
        <v>55690.540280091271</v>
      </c>
      <c r="I96" s="103">
        <v>55690.540280091271</v>
      </c>
      <c r="J96" s="104">
        <v>67094.686533280794</v>
      </c>
      <c r="K96" s="105">
        <v>67094.686533280794</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8">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2452</v>
      </c>
      <c r="B1" s="387"/>
      <c r="C1" s="387"/>
      <c r="D1" s="387"/>
      <c r="E1" s="387"/>
      <c r="F1" s="387"/>
      <c r="G1" s="387"/>
      <c r="H1" s="387"/>
      <c r="I1" s="387"/>
      <c r="J1" s="387"/>
      <c r="K1" s="387"/>
      <c r="L1" s="387"/>
      <c r="M1" s="387"/>
      <c r="N1" s="387"/>
      <c r="O1" s="390" t="s">
        <v>2626</v>
      </c>
      <c r="P1" s="390"/>
      <c r="Q1" s="390"/>
      <c r="R1" s="380" t="s">
        <v>2450</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2451</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130</v>
      </c>
      <c r="C7" s="26">
        <v>1</v>
      </c>
      <c r="D7" s="27">
        <v>18</v>
      </c>
      <c r="E7" s="28">
        <v>91</v>
      </c>
      <c r="F7" s="107">
        <v>64</v>
      </c>
      <c r="G7" s="108">
        <v>24</v>
      </c>
      <c r="H7" s="109">
        <v>3</v>
      </c>
      <c r="I7" s="28">
        <v>1</v>
      </c>
      <c r="J7" s="28">
        <v>0</v>
      </c>
      <c r="K7" s="28">
        <v>20</v>
      </c>
      <c r="L7" s="29">
        <v>0</v>
      </c>
      <c r="AI7" s="14"/>
      <c r="AJ7" s="14"/>
    </row>
    <row r="8" spans="1:36" x14ac:dyDescent="0.2">
      <c r="A8" s="30" t="s">
        <v>775</v>
      </c>
      <c r="B8" s="31">
        <v>1.9266652041314976</v>
      </c>
      <c r="C8" s="177" t="str">
        <f>IF('[1]Synth. SA auxiliaires'!$AD$40="non concerné","",'[1]Synth. SA auxiliaires'!$AD$40)</f>
        <v/>
      </c>
      <c r="D8" s="32">
        <v>2.4948268164787728</v>
      </c>
      <c r="E8" s="33">
        <v>1.5596156284619866</v>
      </c>
      <c r="F8" s="110">
        <v>1.730734795533218</v>
      </c>
      <c r="G8" s="111">
        <v>1.1184187011659941</v>
      </c>
      <c r="H8" s="112">
        <v>1.4386488159770299</v>
      </c>
      <c r="I8" s="33">
        <v>3.6531317987120135</v>
      </c>
      <c r="J8" s="33" t="s">
        <v>2654</v>
      </c>
      <c r="K8" s="33">
        <v>2.9990719925861979</v>
      </c>
      <c r="L8" s="34" t="s">
        <v>2654</v>
      </c>
      <c r="AI8" s="14"/>
      <c r="AJ8" s="14"/>
    </row>
    <row r="9" spans="1:36" ht="15" thickBot="1" x14ac:dyDescent="0.25">
      <c r="A9" s="30" t="s">
        <v>2652</v>
      </c>
      <c r="B9" s="31">
        <v>2.668676518680297</v>
      </c>
      <c r="C9" s="35"/>
      <c r="D9" s="32">
        <v>1.6461450571995786</v>
      </c>
      <c r="E9" s="33">
        <v>1.1858815151570199</v>
      </c>
      <c r="F9" s="110">
        <v>1.2918792856668149</v>
      </c>
      <c r="G9" s="111">
        <v>0.7583974754855588</v>
      </c>
      <c r="H9" s="112">
        <v>0.50599118365095042</v>
      </c>
      <c r="I9" s="33">
        <v>0</v>
      </c>
      <c r="J9" s="33" t="s">
        <v>2654</v>
      </c>
      <c r="K9" s="33">
        <v>5.9373190919802168</v>
      </c>
      <c r="L9" s="34" t="s">
        <v>2654</v>
      </c>
      <c r="AI9" s="14"/>
      <c r="AJ9" s="14"/>
    </row>
    <row r="10" spans="1:36" x14ac:dyDescent="0.2">
      <c r="A10" s="36" t="s">
        <v>770</v>
      </c>
      <c r="B10" s="37">
        <v>0.55321846956936693</v>
      </c>
      <c r="C10" s="38"/>
      <c r="D10" s="39">
        <v>0.8170446383235761</v>
      </c>
      <c r="E10" s="40">
        <v>0.45838929904847536</v>
      </c>
      <c r="F10" s="113">
        <v>0.49510362615127196</v>
      </c>
      <c r="G10" s="114">
        <v>0.40413514780852811</v>
      </c>
      <c r="H10" s="115">
        <v>0.98026672587798891</v>
      </c>
      <c r="I10" s="40">
        <v>3.6531317987120135</v>
      </c>
      <c r="J10" s="40" t="s">
        <v>2654</v>
      </c>
      <c r="K10" s="40">
        <v>0.57997651400576489</v>
      </c>
      <c r="L10" s="41" t="s">
        <v>2654</v>
      </c>
      <c r="AI10" s="14"/>
      <c r="AJ10" s="14"/>
    </row>
    <row r="11" spans="1:36" x14ac:dyDescent="0.2">
      <c r="A11" s="42" t="s">
        <v>771</v>
      </c>
      <c r="B11" s="43">
        <v>0.84453793671108635</v>
      </c>
      <c r="C11" s="44"/>
      <c r="D11" s="45">
        <v>1.6887875043970662</v>
      </c>
      <c r="E11" s="46">
        <v>0.79322783199349767</v>
      </c>
      <c r="F11" s="116">
        <v>0.90752156417925411</v>
      </c>
      <c r="G11" s="117">
        <v>0.58974927408692057</v>
      </c>
      <c r="H11" s="118">
        <v>1.099876281982854</v>
      </c>
      <c r="I11" s="46">
        <v>3.6531317987120135</v>
      </c>
      <c r="J11" s="46" t="s">
        <v>2654</v>
      </c>
      <c r="K11" s="46">
        <v>0.97416373343617002</v>
      </c>
      <c r="L11" s="47" t="s">
        <v>2654</v>
      </c>
      <c r="AI11" s="14"/>
      <c r="AJ11" s="14"/>
    </row>
    <row r="12" spans="1:36" x14ac:dyDescent="0.2">
      <c r="A12" s="30" t="s">
        <v>2653</v>
      </c>
      <c r="B12" s="31">
        <v>1.3225208660840777</v>
      </c>
      <c r="C12" s="35"/>
      <c r="D12" s="32">
        <v>2.1457758119524044</v>
      </c>
      <c r="E12" s="33">
        <v>1.1750771491906207</v>
      </c>
      <c r="F12" s="110">
        <v>1.3027821846996517</v>
      </c>
      <c r="G12" s="111">
        <v>0.82003095673468551</v>
      </c>
      <c r="H12" s="112">
        <v>1.2992255421576295</v>
      </c>
      <c r="I12" s="33">
        <v>3.6531317987120135</v>
      </c>
      <c r="J12" s="33" t="s">
        <v>2654</v>
      </c>
      <c r="K12" s="33">
        <v>1.2985762973742667</v>
      </c>
      <c r="L12" s="34" t="s">
        <v>2654</v>
      </c>
      <c r="AI12" s="14"/>
      <c r="AJ12" s="14"/>
    </row>
    <row r="13" spans="1:36" x14ac:dyDescent="0.2">
      <c r="A13" s="42" t="s">
        <v>772</v>
      </c>
      <c r="B13" s="43">
        <v>2.1272211946762933</v>
      </c>
      <c r="C13" s="44"/>
      <c r="D13" s="45">
        <v>2.9580991521701416</v>
      </c>
      <c r="E13" s="46">
        <v>1.9808186338711593</v>
      </c>
      <c r="F13" s="116">
        <v>2.1417360711568012</v>
      </c>
      <c r="G13" s="117">
        <v>1.4320049801424415</v>
      </c>
      <c r="H13" s="118">
        <v>1.7077097130615053</v>
      </c>
      <c r="I13" s="46">
        <v>3.6531317987120135</v>
      </c>
      <c r="J13" s="46" t="s">
        <v>2654</v>
      </c>
      <c r="K13" s="46">
        <v>1.7979149285102611</v>
      </c>
      <c r="L13" s="47" t="s">
        <v>2654</v>
      </c>
      <c r="X13" s="14"/>
      <c r="Y13" s="14"/>
      <c r="Z13" s="14"/>
      <c r="AI13" s="14"/>
      <c r="AJ13" s="14"/>
    </row>
    <row r="14" spans="1:36" ht="15" thickBot="1" x14ac:dyDescent="0.25">
      <c r="A14" s="48" t="s">
        <v>773</v>
      </c>
      <c r="B14" s="49">
        <v>3.3878035850046886</v>
      </c>
      <c r="C14" s="50"/>
      <c r="D14" s="51">
        <v>3.5917612048621783</v>
      </c>
      <c r="E14" s="52">
        <v>3.2683336853653686</v>
      </c>
      <c r="F14" s="119">
        <v>3.4739129521362346</v>
      </c>
      <c r="G14" s="120">
        <v>1.982106532653428</v>
      </c>
      <c r="H14" s="121">
        <v>1.9528002156038307</v>
      </c>
      <c r="I14" s="52">
        <v>3.6531317987120135</v>
      </c>
      <c r="J14" s="52" t="s">
        <v>2654</v>
      </c>
      <c r="K14" s="52">
        <v>3.2802180856030452</v>
      </c>
      <c r="L14" s="53" t="s">
        <v>2654</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130</v>
      </c>
      <c r="C19" s="26">
        <v>1</v>
      </c>
      <c r="D19" s="149">
        <v>18</v>
      </c>
      <c r="E19" s="90">
        <v>48</v>
      </c>
      <c r="F19" s="137">
        <v>16</v>
      </c>
      <c r="G19" s="90">
        <v>20</v>
      </c>
      <c r="H19" s="137">
        <v>4</v>
      </c>
      <c r="I19" s="90">
        <v>1</v>
      </c>
      <c r="J19" s="28">
        <v>0</v>
      </c>
      <c r="K19" s="137">
        <v>2</v>
      </c>
      <c r="L19" s="154">
        <v>1</v>
      </c>
      <c r="M19" s="90">
        <v>0</v>
      </c>
      <c r="N19" s="28">
        <v>0</v>
      </c>
      <c r="O19" s="29">
        <v>0</v>
      </c>
    </row>
    <row r="20" spans="1:26" x14ac:dyDescent="0.2">
      <c r="A20" s="30" t="s">
        <v>775</v>
      </c>
      <c r="B20" s="59">
        <v>1.9266652041314976</v>
      </c>
      <c r="C20" s="123" t="str">
        <f>C8</f>
        <v/>
      </c>
      <c r="D20" s="150">
        <v>2.4948268164787728</v>
      </c>
      <c r="E20" s="145">
        <v>1.8250239841641849</v>
      </c>
      <c r="F20" s="138">
        <v>1.4478672296403143</v>
      </c>
      <c r="G20" s="145">
        <v>1.0836918197851868</v>
      </c>
      <c r="H20" s="138">
        <v>1.2920531080700299</v>
      </c>
      <c r="I20" s="145">
        <v>1.2992255421576295</v>
      </c>
      <c r="J20" s="33" t="s">
        <v>2654</v>
      </c>
      <c r="K20" s="138">
        <v>1.50836045288673</v>
      </c>
      <c r="L20" s="155">
        <v>3.6531317987120135</v>
      </c>
      <c r="M20" s="145" t="s">
        <v>2654</v>
      </c>
      <c r="N20" s="33" t="s">
        <v>2654</v>
      </c>
      <c r="O20" s="34" t="s">
        <v>2654</v>
      </c>
    </row>
    <row r="21" spans="1:26" ht="15" thickBot="1" x14ac:dyDescent="0.25">
      <c r="A21" s="30" t="s">
        <v>2652</v>
      </c>
      <c r="B21" s="59">
        <v>2.668676518680297</v>
      </c>
      <c r="C21" s="123"/>
      <c r="D21" s="150">
        <v>1.6461450571995786</v>
      </c>
      <c r="E21" s="145">
        <v>1.321935116991422</v>
      </c>
      <c r="F21" s="138">
        <v>1.1517749698714608</v>
      </c>
      <c r="G21" s="145">
        <v>0.7661233312277822</v>
      </c>
      <c r="H21" s="138">
        <v>0.69289025319046293</v>
      </c>
      <c r="I21" s="145">
        <v>0</v>
      </c>
      <c r="J21" s="33" t="s">
        <v>2654</v>
      </c>
      <c r="K21" s="138">
        <v>0.6078334310786514</v>
      </c>
      <c r="L21" s="155">
        <v>0</v>
      </c>
      <c r="M21" s="145" t="s">
        <v>2654</v>
      </c>
      <c r="N21" s="33" t="s">
        <v>2654</v>
      </c>
      <c r="O21" s="34" t="s">
        <v>2654</v>
      </c>
    </row>
    <row r="22" spans="1:26" x14ac:dyDescent="0.2">
      <c r="A22" s="36" t="s">
        <v>770</v>
      </c>
      <c r="B22" s="61">
        <v>0.55321846956936693</v>
      </c>
      <c r="C22" s="124"/>
      <c r="D22" s="151">
        <v>0.8170446383235761</v>
      </c>
      <c r="E22" s="146">
        <v>0.4429397949991295</v>
      </c>
      <c r="F22" s="139">
        <v>0.5941429499580394</v>
      </c>
      <c r="G22" s="146">
        <v>0.35660608868813171</v>
      </c>
      <c r="H22" s="139">
        <v>0.56060261517646104</v>
      </c>
      <c r="I22" s="146">
        <v>1.2992255421576295</v>
      </c>
      <c r="J22" s="40" t="s">
        <v>2654</v>
      </c>
      <c r="K22" s="139">
        <v>1.0220937080238091</v>
      </c>
      <c r="L22" s="156">
        <v>3.6531317987120135</v>
      </c>
      <c r="M22" s="146" t="s">
        <v>2654</v>
      </c>
      <c r="N22" s="40" t="s">
        <v>2654</v>
      </c>
      <c r="O22" s="41" t="s">
        <v>2654</v>
      </c>
    </row>
    <row r="23" spans="1:26" x14ac:dyDescent="0.2">
      <c r="A23" s="42" t="s">
        <v>771</v>
      </c>
      <c r="B23" s="63">
        <v>0.84453793671108635</v>
      </c>
      <c r="C23" s="125"/>
      <c r="D23" s="152">
        <v>1.6887875043970662</v>
      </c>
      <c r="E23" s="147">
        <v>0.95805071701039846</v>
      </c>
      <c r="F23" s="140">
        <v>0.796119562212799</v>
      </c>
      <c r="G23" s="147">
        <v>0.58974927408692057</v>
      </c>
      <c r="H23" s="140">
        <v>0.65664379113445037</v>
      </c>
      <c r="I23" s="147">
        <v>1.2992255421576295</v>
      </c>
      <c r="J23" s="46" t="s">
        <v>2654</v>
      </c>
      <c r="K23" s="140">
        <v>1.2044437373474044</v>
      </c>
      <c r="L23" s="157">
        <v>3.6531317987120135</v>
      </c>
      <c r="M23" s="147" t="s">
        <v>2654</v>
      </c>
      <c r="N23" s="46" t="s">
        <v>2654</v>
      </c>
      <c r="O23" s="47" t="s">
        <v>2654</v>
      </c>
    </row>
    <row r="24" spans="1:26" x14ac:dyDescent="0.2">
      <c r="A24" s="30" t="s">
        <v>2653</v>
      </c>
      <c r="B24" s="59">
        <v>1.3225208660840777</v>
      </c>
      <c r="C24" s="123"/>
      <c r="D24" s="150">
        <v>2.1457758119524044</v>
      </c>
      <c r="E24" s="145">
        <v>1.4352039686526115</v>
      </c>
      <c r="F24" s="138">
        <v>1.0656828966184246</v>
      </c>
      <c r="G24" s="145">
        <v>0.82003095673468551</v>
      </c>
      <c r="H24" s="138">
        <v>1.343799443457744</v>
      </c>
      <c r="I24" s="145">
        <v>1.2992255421576295</v>
      </c>
      <c r="J24" s="33" t="s">
        <v>2654</v>
      </c>
      <c r="K24" s="138">
        <v>1.50836045288673</v>
      </c>
      <c r="L24" s="155">
        <v>3.6531317987120135</v>
      </c>
      <c r="M24" s="145" t="s">
        <v>2654</v>
      </c>
      <c r="N24" s="33" t="s">
        <v>2654</v>
      </c>
      <c r="O24" s="34" t="s">
        <v>2654</v>
      </c>
    </row>
    <row r="25" spans="1:26" x14ac:dyDescent="0.2">
      <c r="A25" s="42" t="s">
        <v>772</v>
      </c>
      <c r="B25" s="63">
        <v>2.1272211946762933</v>
      </c>
      <c r="C25" s="125"/>
      <c r="D25" s="152">
        <v>2.9580991521701416</v>
      </c>
      <c r="E25" s="147">
        <v>2.2485567658995955</v>
      </c>
      <c r="F25" s="140">
        <v>1.3881941229389527</v>
      </c>
      <c r="G25" s="147">
        <v>1.2016607650614328</v>
      </c>
      <c r="H25" s="140">
        <v>1.9792087603933237</v>
      </c>
      <c r="I25" s="147">
        <v>1.2992255421576295</v>
      </c>
      <c r="J25" s="46" t="s">
        <v>2654</v>
      </c>
      <c r="K25" s="140">
        <v>1.8122771684260557</v>
      </c>
      <c r="L25" s="157">
        <v>3.6531317987120135</v>
      </c>
      <c r="M25" s="147" t="s">
        <v>2654</v>
      </c>
      <c r="N25" s="46" t="s">
        <v>2654</v>
      </c>
      <c r="O25" s="47" t="s">
        <v>2654</v>
      </c>
    </row>
    <row r="26" spans="1:26" ht="15" thickBot="1" x14ac:dyDescent="0.25">
      <c r="A26" s="48" t="s">
        <v>773</v>
      </c>
      <c r="B26" s="65">
        <v>3.3878035850046886</v>
      </c>
      <c r="C26" s="126"/>
      <c r="D26" s="153">
        <v>3.5917612048621783</v>
      </c>
      <c r="E26" s="148">
        <v>3.7278600400849515</v>
      </c>
      <c r="F26" s="141">
        <v>2.7985337409141815</v>
      </c>
      <c r="G26" s="148">
        <v>1.9726952182051249</v>
      </c>
      <c r="H26" s="141">
        <v>1.982106532653428</v>
      </c>
      <c r="I26" s="148">
        <v>1.2992255421576295</v>
      </c>
      <c r="J26" s="52" t="s">
        <v>2654</v>
      </c>
      <c r="K26" s="141">
        <v>1.994627197749651</v>
      </c>
      <c r="L26" s="158">
        <v>3.6531317987120135</v>
      </c>
      <c r="M26" s="148" t="s">
        <v>2654</v>
      </c>
      <c r="N26" s="52" t="s">
        <v>2654</v>
      </c>
      <c r="O26" s="5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130</v>
      </c>
      <c r="C31" s="58">
        <v>1</v>
      </c>
      <c r="D31" s="127">
        <v>6</v>
      </c>
      <c r="E31" s="28">
        <v>0</v>
      </c>
      <c r="F31" s="28">
        <v>0</v>
      </c>
      <c r="G31" s="28">
        <v>3</v>
      </c>
      <c r="H31" s="143">
        <v>2</v>
      </c>
      <c r="I31" s="90">
        <v>1</v>
      </c>
      <c r="J31" s="28">
        <v>0</v>
      </c>
      <c r="K31" s="28">
        <v>0</v>
      </c>
      <c r="L31" s="28">
        <v>8</v>
      </c>
      <c r="M31" s="137">
        <v>0</v>
      </c>
      <c r="N31" s="162">
        <v>0</v>
      </c>
    </row>
    <row r="32" spans="1:26" x14ac:dyDescent="0.2">
      <c r="A32" s="30" t="s">
        <v>775</v>
      </c>
      <c r="B32" s="59">
        <v>1.9266652041314976</v>
      </c>
      <c r="C32" s="60" t="str">
        <f>C8</f>
        <v/>
      </c>
      <c r="D32" s="128">
        <v>1.6076736628340373</v>
      </c>
      <c r="E32" s="33" t="s">
        <v>2654</v>
      </c>
      <c r="F32" s="33" t="s">
        <v>2654</v>
      </c>
      <c r="G32" s="33">
        <v>1.2461374135474943</v>
      </c>
      <c r="H32" s="76">
        <v>5.314552862651877</v>
      </c>
      <c r="I32" s="145">
        <v>1.1204758827850743</v>
      </c>
      <c r="J32" s="33" t="s">
        <v>2654</v>
      </c>
      <c r="K32" s="33" t="s">
        <v>2654</v>
      </c>
      <c r="L32" s="33">
        <v>4.355925503248554</v>
      </c>
      <c r="M32" s="138" t="s">
        <v>2654</v>
      </c>
      <c r="N32" s="163" t="s">
        <v>2654</v>
      </c>
    </row>
    <row r="33" spans="1:20" ht="15" thickBot="1" x14ac:dyDescent="0.25">
      <c r="A33" s="30" t="s">
        <v>2652</v>
      </c>
      <c r="B33" s="59">
        <v>2.668676518680297</v>
      </c>
      <c r="C33" s="60"/>
      <c r="D33" s="128">
        <v>0.69700607865681485</v>
      </c>
      <c r="E33" s="33" t="s">
        <v>2654</v>
      </c>
      <c r="F33" s="33" t="s">
        <v>2654</v>
      </c>
      <c r="G33" s="33">
        <v>0.76514414601175185</v>
      </c>
      <c r="H33" s="76">
        <v>4.0887996061409213</v>
      </c>
      <c r="I33" s="145">
        <v>0</v>
      </c>
      <c r="J33" s="33" t="s">
        <v>2654</v>
      </c>
      <c r="K33" s="33" t="s">
        <v>2654</v>
      </c>
      <c r="L33" s="33">
        <v>8.7828856375713595</v>
      </c>
      <c r="M33" s="138" t="s">
        <v>2654</v>
      </c>
      <c r="N33" s="163" t="s">
        <v>2654</v>
      </c>
    </row>
    <row r="34" spans="1:20" x14ac:dyDescent="0.2">
      <c r="A34" s="36" t="s">
        <v>770</v>
      </c>
      <c r="B34" s="61">
        <v>0.55321846956936693</v>
      </c>
      <c r="C34" s="62"/>
      <c r="D34" s="129">
        <v>0.81661451930025231</v>
      </c>
      <c r="E34" s="40" t="s">
        <v>2654</v>
      </c>
      <c r="F34" s="40" t="s">
        <v>2654</v>
      </c>
      <c r="G34" s="40">
        <v>0.47257867539990162</v>
      </c>
      <c r="H34" s="77">
        <v>2.0435131777391411</v>
      </c>
      <c r="I34" s="146">
        <v>1.1204758827850743</v>
      </c>
      <c r="J34" s="40" t="s">
        <v>2654</v>
      </c>
      <c r="K34" s="40" t="s">
        <v>2654</v>
      </c>
      <c r="L34" s="40">
        <v>0.55146219524115192</v>
      </c>
      <c r="M34" s="139" t="s">
        <v>2654</v>
      </c>
      <c r="N34" s="164" t="s">
        <v>2654</v>
      </c>
    </row>
    <row r="35" spans="1:20" x14ac:dyDescent="0.2">
      <c r="A35" s="42" t="s">
        <v>771</v>
      </c>
      <c r="B35" s="63">
        <v>0.84453793671108635</v>
      </c>
      <c r="C35" s="64"/>
      <c r="D35" s="130">
        <v>1.1012811304548382</v>
      </c>
      <c r="E35" s="46" t="s">
        <v>2654</v>
      </c>
      <c r="F35" s="46" t="s">
        <v>2654</v>
      </c>
      <c r="G35" s="46">
        <v>0.82310987254149037</v>
      </c>
      <c r="H35" s="78">
        <v>3.2701530595814168</v>
      </c>
      <c r="I35" s="147">
        <v>1.1204758827850743</v>
      </c>
      <c r="J35" s="46" t="s">
        <v>2654</v>
      </c>
      <c r="K35" s="46" t="s">
        <v>2654</v>
      </c>
      <c r="L35" s="46">
        <v>0.79575573096919672</v>
      </c>
      <c r="M35" s="140" t="s">
        <v>2654</v>
      </c>
      <c r="N35" s="165" t="s">
        <v>2654</v>
      </c>
    </row>
    <row r="36" spans="1:20" x14ac:dyDescent="0.2">
      <c r="A36" s="30" t="s">
        <v>2653</v>
      </c>
      <c r="B36" s="59">
        <v>1.3225208660840777</v>
      </c>
      <c r="C36" s="60"/>
      <c r="D36" s="128">
        <v>1.5356108721990456</v>
      </c>
      <c r="E36" s="33" t="s">
        <v>2654</v>
      </c>
      <c r="F36" s="33" t="s">
        <v>2654</v>
      </c>
      <c r="G36" s="33">
        <v>1.4073285344441382</v>
      </c>
      <c r="H36" s="76">
        <v>5.3145528626518779</v>
      </c>
      <c r="I36" s="145">
        <v>1.1204758827850743</v>
      </c>
      <c r="J36" s="33" t="s">
        <v>2654</v>
      </c>
      <c r="K36" s="33" t="s">
        <v>2654</v>
      </c>
      <c r="L36" s="33">
        <v>1.1642423579318466</v>
      </c>
      <c r="M36" s="138" t="s">
        <v>2654</v>
      </c>
      <c r="N36" s="163" t="s">
        <v>2654</v>
      </c>
    </row>
    <row r="37" spans="1:20" x14ac:dyDescent="0.2">
      <c r="A37" s="42" t="s">
        <v>772</v>
      </c>
      <c r="B37" s="63">
        <v>2.1272211946762933</v>
      </c>
      <c r="C37" s="64"/>
      <c r="D37" s="130">
        <v>2.1812466314412191</v>
      </c>
      <c r="E37" s="46" t="s">
        <v>2654</v>
      </c>
      <c r="F37" s="46" t="s">
        <v>2654</v>
      </c>
      <c r="G37" s="46">
        <v>1.7497605150018205</v>
      </c>
      <c r="H37" s="78">
        <v>7.3589526657223381</v>
      </c>
      <c r="I37" s="147">
        <v>1.1204758827850743</v>
      </c>
      <c r="J37" s="46" t="s">
        <v>2654</v>
      </c>
      <c r="K37" s="46" t="s">
        <v>2654</v>
      </c>
      <c r="L37" s="46">
        <v>1.5153395245200407</v>
      </c>
      <c r="M37" s="140" t="s">
        <v>2654</v>
      </c>
      <c r="N37" s="165" t="s">
        <v>2654</v>
      </c>
    </row>
    <row r="38" spans="1:20" ht="15" thickBot="1" x14ac:dyDescent="0.25">
      <c r="A38" s="48" t="s">
        <v>773</v>
      </c>
      <c r="B38" s="65">
        <v>3.3878035850046886</v>
      </c>
      <c r="C38" s="66"/>
      <c r="D38" s="131">
        <v>2.4707955970028137</v>
      </c>
      <c r="E38" s="52" t="s">
        <v>2654</v>
      </c>
      <c r="F38" s="52" t="s">
        <v>2654</v>
      </c>
      <c r="G38" s="52">
        <v>1.9552197033364296</v>
      </c>
      <c r="H38" s="79">
        <v>8.5855925475646142</v>
      </c>
      <c r="I38" s="148">
        <v>1.1204758827850743</v>
      </c>
      <c r="J38" s="52" t="s">
        <v>2654</v>
      </c>
      <c r="K38" s="52" t="s">
        <v>2654</v>
      </c>
      <c r="L38" s="52">
        <v>9.339241452476486</v>
      </c>
      <c r="M38" s="141" t="s">
        <v>2654</v>
      </c>
      <c r="N38" s="166" t="s">
        <v>2654</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0.84453793671108635</v>
      </c>
      <c r="B41" s="184">
        <f t="shared" si="0"/>
        <v>0</v>
      </c>
      <c r="C41" s="184">
        <f t="shared" si="0"/>
        <v>1.6887875043970662</v>
      </c>
      <c r="D41" s="184">
        <f t="shared" si="0"/>
        <v>0.79322783199349767</v>
      </c>
      <c r="E41" s="184">
        <f t="shared" si="0"/>
        <v>0.90752156417925411</v>
      </c>
      <c r="F41" s="184">
        <f t="shared" si="0"/>
        <v>0.58974927408692057</v>
      </c>
      <c r="G41" s="184">
        <f t="shared" si="0"/>
        <v>1.099876281982854</v>
      </c>
      <c r="H41" s="184">
        <f t="shared" si="0"/>
        <v>3.6531317987120135</v>
      </c>
      <c r="I41" s="184" t="str">
        <f t="shared" si="0"/>
        <v/>
      </c>
      <c r="J41" s="184">
        <f t="shared" si="0"/>
        <v>0.97416373343617002</v>
      </c>
      <c r="K41" s="184" t="str">
        <f t="shared" si="0"/>
        <v/>
      </c>
      <c r="L41" s="183" t="s">
        <v>778</v>
      </c>
      <c r="M41" s="184">
        <f t="shared" ref="M41:S41" si="1">IF(H31=0,"",H35)</f>
        <v>3.2701530595814168</v>
      </c>
      <c r="N41" s="184">
        <f t="shared" si="1"/>
        <v>1.1204758827850743</v>
      </c>
      <c r="O41" s="184" t="str">
        <f t="shared" si="1"/>
        <v/>
      </c>
      <c r="P41" s="184" t="str">
        <f t="shared" si="1"/>
        <v/>
      </c>
      <c r="Q41" s="184">
        <f t="shared" si="1"/>
        <v>0.79575573096919672</v>
      </c>
      <c r="R41" s="184" t="str">
        <f t="shared" si="1"/>
        <v/>
      </c>
      <c r="S41" s="184" t="str">
        <f t="shared" si="1"/>
        <v/>
      </c>
    </row>
    <row r="42" spans="1:20" x14ac:dyDescent="0.2">
      <c r="A42" s="184">
        <f t="shared" ref="A42:K42" si="2">IF(B7=0,"",B12-B11)</f>
        <v>0.47798292937299136</v>
      </c>
      <c r="B42" s="184">
        <f t="shared" si="2"/>
        <v>0</v>
      </c>
      <c r="C42" s="184">
        <f t="shared" si="2"/>
        <v>0.45698830755533826</v>
      </c>
      <c r="D42" s="184">
        <f t="shared" si="2"/>
        <v>0.38184931719712301</v>
      </c>
      <c r="E42" s="184">
        <f t="shared" si="2"/>
        <v>0.39526062052039757</v>
      </c>
      <c r="F42" s="184">
        <f t="shared" si="2"/>
        <v>0.23028168264776494</v>
      </c>
      <c r="G42" s="184">
        <f t="shared" si="2"/>
        <v>0.1993492601747755</v>
      </c>
      <c r="H42" s="184">
        <f t="shared" si="2"/>
        <v>0</v>
      </c>
      <c r="I42" s="184" t="str">
        <f t="shared" si="2"/>
        <v/>
      </c>
      <c r="J42" s="184">
        <f t="shared" si="2"/>
        <v>0.3244125639380967</v>
      </c>
      <c r="K42" s="184" t="str">
        <f t="shared" si="2"/>
        <v/>
      </c>
      <c r="L42" s="183" t="s">
        <v>779</v>
      </c>
      <c r="M42" s="184">
        <f t="shared" ref="M42:S42" si="3">IF(H31=0,"",H36-H35)</f>
        <v>2.0443998030704611</v>
      </c>
      <c r="N42" s="184">
        <f t="shared" si="3"/>
        <v>0</v>
      </c>
      <c r="O42" s="184" t="str">
        <f t="shared" si="3"/>
        <v/>
      </c>
      <c r="P42" s="184" t="str">
        <f t="shared" si="3"/>
        <v/>
      </c>
      <c r="Q42" s="184">
        <f t="shared" si="3"/>
        <v>0.36848662696264989</v>
      </c>
      <c r="R42" s="184" t="str">
        <f t="shared" si="3"/>
        <v/>
      </c>
      <c r="S42" s="184" t="str">
        <f t="shared" si="3"/>
        <v/>
      </c>
    </row>
    <row r="43" spans="1:20" x14ac:dyDescent="0.2">
      <c r="A43" s="184">
        <f t="shared" ref="A43:K43" si="4">IF(B7=0,"",B13-B12)</f>
        <v>0.80470032859221563</v>
      </c>
      <c r="B43" s="184">
        <f t="shared" si="4"/>
        <v>0</v>
      </c>
      <c r="C43" s="184">
        <f t="shared" si="4"/>
        <v>0.81232334021773722</v>
      </c>
      <c r="D43" s="184">
        <f t="shared" si="4"/>
        <v>0.80574148468053863</v>
      </c>
      <c r="E43" s="184">
        <f t="shared" si="4"/>
        <v>0.83895388645714952</v>
      </c>
      <c r="F43" s="184">
        <f t="shared" si="4"/>
        <v>0.61197402340775597</v>
      </c>
      <c r="G43" s="184">
        <f t="shared" si="4"/>
        <v>0.40848417090387579</v>
      </c>
      <c r="H43" s="184">
        <f t="shared" si="4"/>
        <v>0</v>
      </c>
      <c r="I43" s="184" t="str">
        <f t="shared" si="4"/>
        <v/>
      </c>
      <c r="J43" s="184">
        <f t="shared" si="4"/>
        <v>0.49933863113599442</v>
      </c>
      <c r="K43" s="184" t="str">
        <f t="shared" si="4"/>
        <v/>
      </c>
      <c r="L43" s="183" t="s">
        <v>780</v>
      </c>
      <c r="M43" s="184">
        <f t="shared" ref="M43:S43" si="5">IF(H31=0,"",H37-H36)</f>
        <v>2.0443998030704602</v>
      </c>
      <c r="N43" s="184">
        <f t="shared" si="5"/>
        <v>0</v>
      </c>
      <c r="O43" s="184" t="str">
        <f t="shared" si="5"/>
        <v/>
      </c>
      <c r="P43" s="184" t="str">
        <f t="shared" si="5"/>
        <v/>
      </c>
      <c r="Q43" s="184">
        <f t="shared" si="5"/>
        <v>0.35109716658819412</v>
      </c>
      <c r="R43" s="184" t="str">
        <f t="shared" si="5"/>
        <v/>
      </c>
      <c r="S43" s="184" t="str">
        <f t="shared" si="5"/>
        <v/>
      </c>
    </row>
    <row r="44" spans="1:20" x14ac:dyDescent="0.2">
      <c r="A44" s="184">
        <f t="shared" ref="A44:K44" si="6">IF(B7=0,"",B11-B10)</f>
        <v>0.29131946714171941</v>
      </c>
      <c r="B44" s="184">
        <f t="shared" si="6"/>
        <v>0</v>
      </c>
      <c r="C44" s="184">
        <f t="shared" si="6"/>
        <v>0.87174286607349005</v>
      </c>
      <c r="D44" s="184">
        <f t="shared" si="6"/>
        <v>0.3348385329450223</v>
      </c>
      <c r="E44" s="184">
        <f t="shared" si="6"/>
        <v>0.41241793802798216</v>
      </c>
      <c r="F44" s="184">
        <f t="shared" si="6"/>
        <v>0.18561412627839247</v>
      </c>
      <c r="G44" s="184">
        <f t="shared" si="6"/>
        <v>0.11960955610486512</v>
      </c>
      <c r="H44" s="184">
        <f t="shared" si="6"/>
        <v>0</v>
      </c>
      <c r="I44" s="184" t="str">
        <f t="shared" si="6"/>
        <v/>
      </c>
      <c r="J44" s="184">
        <f t="shared" si="6"/>
        <v>0.39418721943040513</v>
      </c>
      <c r="K44" s="184" t="str">
        <f t="shared" si="6"/>
        <v/>
      </c>
      <c r="L44" s="183" t="s">
        <v>781</v>
      </c>
      <c r="M44" s="184">
        <f t="shared" ref="M44:S44" si="7">IF(H31=0,"",H35-H34)</f>
        <v>1.2266398818422757</v>
      </c>
      <c r="N44" s="184">
        <f t="shared" si="7"/>
        <v>0</v>
      </c>
      <c r="O44" s="184" t="str">
        <f t="shared" si="7"/>
        <v/>
      </c>
      <c r="P44" s="184" t="str">
        <f t="shared" si="7"/>
        <v/>
      </c>
      <c r="Q44" s="184">
        <f t="shared" si="7"/>
        <v>0.2442935357280448</v>
      </c>
      <c r="R44" s="184" t="str">
        <f t="shared" si="7"/>
        <v/>
      </c>
      <c r="S44" s="184" t="str">
        <f t="shared" si="7"/>
        <v/>
      </c>
    </row>
    <row r="45" spans="1:20" x14ac:dyDescent="0.2">
      <c r="A45" s="184">
        <f t="shared" ref="A45:K45" si="8">IF(B7=0,"",B14-B13)</f>
        <v>1.2605823903283953</v>
      </c>
      <c r="B45" s="184">
        <f t="shared" si="8"/>
        <v>0</v>
      </c>
      <c r="C45" s="184">
        <f t="shared" si="8"/>
        <v>0.63366205269203668</v>
      </c>
      <c r="D45" s="184">
        <f t="shared" si="8"/>
        <v>1.2875150514942093</v>
      </c>
      <c r="E45" s="184">
        <f t="shared" si="8"/>
        <v>1.3321768809794334</v>
      </c>
      <c r="F45" s="184">
        <f t="shared" si="8"/>
        <v>0.55010155251098647</v>
      </c>
      <c r="G45" s="184">
        <f t="shared" si="8"/>
        <v>0.24509050254232534</v>
      </c>
      <c r="H45" s="184">
        <f t="shared" si="8"/>
        <v>0</v>
      </c>
      <c r="I45" s="184" t="str">
        <f t="shared" si="8"/>
        <v/>
      </c>
      <c r="J45" s="184">
        <f t="shared" si="8"/>
        <v>1.482303157092784</v>
      </c>
      <c r="K45" s="184" t="str">
        <f t="shared" si="8"/>
        <v/>
      </c>
      <c r="L45" s="183" t="s">
        <v>782</v>
      </c>
      <c r="M45" s="184">
        <f t="shared" ref="M45:S45" si="9">IF(H31=0,"",H38-H37)</f>
        <v>1.2266398818422761</v>
      </c>
      <c r="N45" s="184">
        <f t="shared" si="9"/>
        <v>0</v>
      </c>
      <c r="O45" s="184" t="str">
        <f t="shared" si="9"/>
        <v/>
      </c>
      <c r="P45" s="184" t="str">
        <f t="shared" si="9"/>
        <v/>
      </c>
      <c r="Q45" s="184">
        <f t="shared" si="9"/>
        <v>7.8239019279564452</v>
      </c>
      <c r="R45" s="184" t="str">
        <f t="shared" si="9"/>
        <v/>
      </c>
      <c r="S45" s="184" t="str">
        <f t="shared" si="9"/>
        <v/>
      </c>
    </row>
    <row r="46" spans="1:20" x14ac:dyDescent="0.2">
      <c r="A46" s="184">
        <f t="shared" ref="A46:K46" si="10">IF(B7=0,"",B8)</f>
        <v>1.9266652041314976</v>
      </c>
      <c r="B46" s="184" t="str">
        <f t="shared" si="10"/>
        <v/>
      </c>
      <c r="C46" s="184">
        <f t="shared" si="10"/>
        <v>2.4948268164787728</v>
      </c>
      <c r="D46" s="184">
        <f t="shared" si="10"/>
        <v>1.5596156284619866</v>
      </c>
      <c r="E46" s="184">
        <f t="shared" si="10"/>
        <v>1.730734795533218</v>
      </c>
      <c r="F46" s="184">
        <f t="shared" si="10"/>
        <v>1.1184187011659941</v>
      </c>
      <c r="G46" s="184">
        <f t="shared" si="10"/>
        <v>1.4386488159770299</v>
      </c>
      <c r="H46" s="184">
        <f t="shared" si="10"/>
        <v>3.6531317987120135</v>
      </c>
      <c r="I46" s="184" t="str">
        <f t="shared" si="10"/>
        <v/>
      </c>
      <c r="J46" s="184">
        <f t="shared" si="10"/>
        <v>2.9990719925861979</v>
      </c>
      <c r="K46" s="184" t="str">
        <f t="shared" si="10"/>
        <v/>
      </c>
      <c r="L46" s="183" t="s">
        <v>783</v>
      </c>
      <c r="M46" s="184">
        <f t="shared" ref="M46:S46" si="11">IF(H31=0,"",H32)</f>
        <v>5.314552862651877</v>
      </c>
      <c r="N46" s="184">
        <f t="shared" si="11"/>
        <v>1.1204758827850743</v>
      </c>
      <c r="O46" s="184" t="str">
        <f t="shared" si="11"/>
        <v/>
      </c>
      <c r="P46" s="184" t="str">
        <f t="shared" si="11"/>
        <v/>
      </c>
      <c r="Q46" s="184">
        <f t="shared" si="11"/>
        <v>4.355925503248554</v>
      </c>
      <c r="R46" s="184" t="str">
        <f t="shared" si="11"/>
        <v/>
      </c>
      <c r="S46" s="184" t="str">
        <f t="shared" si="11"/>
        <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0.84453793671108635</v>
      </c>
      <c r="C49" s="184">
        <v>0</v>
      </c>
      <c r="D49" s="184">
        <f t="shared" ref="D49:O49" si="12">IF(D19=0,"",D23)</f>
        <v>1.6887875043970662</v>
      </c>
      <c r="E49" s="184">
        <f t="shared" si="12"/>
        <v>0.95805071701039846</v>
      </c>
      <c r="F49" s="184">
        <f t="shared" si="12"/>
        <v>0.796119562212799</v>
      </c>
      <c r="G49" s="184">
        <f t="shared" si="12"/>
        <v>0.58974927408692057</v>
      </c>
      <c r="H49" s="184">
        <f t="shared" si="12"/>
        <v>0.65664379113445037</v>
      </c>
      <c r="I49" s="184">
        <f t="shared" si="12"/>
        <v>1.2992255421576295</v>
      </c>
      <c r="J49" s="184" t="str">
        <f t="shared" si="12"/>
        <v/>
      </c>
      <c r="K49" s="184">
        <f t="shared" si="12"/>
        <v>1.2044437373474044</v>
      </c>
      <c r="L49" s="184">
        <f t="shared" si="12"/>
        <v>3.6531317987120135</v>
      </c>
      <c r="M49" s="184" t="str">
        <f t="shared" si="12"/>
        <v/>
      </c>
      <c r="N49" s="184" t="str">
        <f t="shared" si="12"/>
        <v/>
      </c>
      <c r="O49" s="184" t="str">
        <f t="shared" si="12"/>
        <v/>
      </c>
      <c r="P49" s="184">
        <f>IF(D31=0,"",D35)</f>
        <v>1.1012811304548382</v>
      </c>
      <c r="Q49" s="184" t="str">
        <f>IF(E31=0,"",E35)</f>
        <v/>
      </c>
      <c r="R49" s="184" t="str">
        <f>IF(F31=0,"",F35)</f>
        <v/>
      </c>
      <c r="S49" s="184">
        <f>IF(G31=0,"",G35)</f>
        <v>0.82310987254149037</v>
      </c>
    </row>
    <row r="50" spans="1:29" x14ac:dyDescent="0.2">
      <c r="A50" s="183" t="s">
        <v>779</v>
      </c>
      <c r="B50" s="184">
        <f>IF(B19=0,"",B24-B23)</f>
        <v>0.47798292937299136</v>
      </c>
      <c r="C50" s="184">
        <v>0</v>
      </c>
      <c r="D50" s="184">
        <f t="shared" ref="D50:O50" si="13">IF(D19=0,"",D24-D23)</f>
        <v>0.45698830755533826</v>
      </c>
      <c r="E50" s="184">
        <f t="shared" si="13"/>
        <v>0.47715325164221301</v>
      </c>
      <c r="F50" s="184">
        <f t="shared" si="13"/>
        <v>0.26956333440562563</v>
      </c>
      <c r="G50" s="184">
        <f t="shared" si="13"/>
        <v>0.23028168264776494</v>
      </c>
      <c r="H50" s="184">
        <f t="shared" si="13"/>
        <v>0.68715565232329368</v>
      </c>
      <c r="I50" s="184">
        <f t="shared" si="13"/>
        <v>0</v>
      </c>
      <c r="J50" s="184" t="str">
        <f t="shared" si="13"/>
        <v/>
      </c>
      <c r="K50" s="184">
        <f t="shared" si="13"/>
        <v>0.30391671553932564</v>
      </c>
      <c r="L50" s="184">
        <f t="shared" si="13"/>
        <v>0</v>
      </c>
      <c r="M50" s="184" t="str">
        <f t="shared" si="13"/>
        <v/>
      </c>
      <c r="N50" s="184" t="str">
        <f t="shared" si="13"/>
        <v/>
      </c>
      <c r="O50" s="184" t="str">
        <f t="shared" si="13"/>
        <v/>
      </c>
      <c r="P50" s="184">
        <f>IF(D31=0,"",D36-D35)</f>
        <v>0.43432974174420735</v>
      </c>
      <c r="Q50" s="184" t="str">
        <f>IF(E31=0,"",E36-E35)</f>
        <v/>
      </c>
      <c r="R50" s="184" t="str">
        <f>IF(F31=0,"",F36-F35)</f>
        <v/>
      </c>
      <c r="S50" s="184">
        <f>IF(G31=0,"",G36-G35)</f>
        <v>0.58421866190264782</v>
      </c>
    </row>
    <row r="51" spans="1:29" x14ac:dyDescent="0.2">
      <c r="A51" s="183" t="s">
        <v>780</v>
      </c>
      <c r="B51" s="184">
        <f>IF(B19=0,"",B25-B24)</f>
        <v>0.80470032859221563</v>
      </c>
      <c r="C51" s="184">
        <v>0</v>
      </c>
      <c r="D51" s="184">
        <f t="shared" ref="D51:O51" si="14">IF(D19=0,"",D25-D24)</f>
        <v>0.81232334021773722</v>
      </c>
      <c r="E51" s="184">
        <f t="shared" si="14"/>
        <v>0.81335279724698406</v>
      </c>
      <c r="F51" s="184">
        <f t="shared" si="14"/>
        <v>0.32251122632052809</v>
      </c>
      <c r="G51" s="184">
        <f t="shared" si="14"/>
        <v>0.38162980832674731</v>
      </c>
      <c r="H51" s="184">
        <f t="shared" si="14"/>
        <v>0.63540931693557967</v>
      </c>
      <c r="I51" s="184">
        <f t="shared" si="14"/>
        <v>0</v>
      </c>
      <c r="J51" s="184" t="str">
        <f t="shared" si="14"/>
        <v/>
      </c>
      <c r="K51" s="184">
        <f t="shared" si="14"/>
        <v>0.30391671553932564</v>
      </c>
      <c r="L51" s="184">
        <f t="shared" si="14"/>
        <v>0</v>
      </c>
      <c r="M51" s="184" t="str">
        <f t="shared" si="14"/>
        <v/>
      </c>
      <c r="N51" s="184" t="str">
        <f t="shared" si="14"/>
        <v/>
      </c>
      <c r="O51" s="184" t="str">
        <f t="shared" si="14"/>
        <v/>
      </c>
      <c r="P51" s="184">
        <f>IF(D31=0,"",D37-D36)</f>
        <v>0.64563575924217353</v>
      </c>
      <c r="Q51" s="184" t="str">
        <f>IF(E31=0,"",E37-E36)</f>
        <v/>
      </c>
      <c r="R51" s="184" t="str">
        <f>IF(F31=0,"",F37-F36)</f>
        <v/>
      </c>
      <c r="S51" s="184">
        <f>IF(G31=0,"",G37-G36)</f>
        <v>0.34243198055768231</v>
      </c>
    </row>
    <row r="52" spans="1:29" x14ac:dyDescent="0.2">
      <c r="A52" s="183" t="s">
        <v>781</v>
      </c>
      <c r="B52" s="184">
        <f>IF(B19=0,"",B23-B22)</f>
        <v>0.29131946714171941</v>
      </c>
      <c r="C52" s="184">
        <v>0</v>
      </c>
      <c r="D52" s="184">
        <f t="shared" ref="D52:O52" si="15">IF(D19=0,"",D23-D22)</f>
        <v>0.87174286607349005</v>
      </c>
      <c r="E52" s="184">
        <f t="shared" si="15"/>
        <v>0.51511092201126896</v>
      </c>
      <c r="F52" s="184">
        <f t="shared" si="15"/>
        <v>0.2019766122547596</v>
      </c>
      <c r="G52" s="184">
        <f t="shared" si="15"/>
        <v>0.23314318539878887</v>
      </c>
      <c r="H52" s="184">
        <f t="shared" si="15"/>
        <v>9.6041175957989333E-2</v>
      </c>
      <c r="I52" s="184">
        <f t="shared" si="15"/>
        <v>0</v>
      </c>
      <c r="J52" s="184" t="str">
        <f t="shared" si="15"/>
        <v/>
      </c>
      <c r="K52" s="184">
        <f t="shared" si="15"/>
        <v>0.18235002932359534</v>
      </c>
      <c r="L52" s="184">
        <f t="shared" si="15"/>
        <v>0</v>
      </c>
      <c r="M52" s="184" t="str">
        <f t="shared" si="15"/>
        <v/>
      </c>
      <c r="N52" s="184" t="str">
        <f t="shared" si="15"/>
        <v/>
      </c>
      <c r="O52" s="184" t="str">
        <f t="shared" si="15"/>
        <v/>
      </c>
      <c r="P52" s="184">
        <f>IF(D31=0,"",D35-D34)</f>
        <v>0.28466661115458591</v>
      </c>
      <c r="Q52" s="184" t="str">
        <f>IF(E31=0,"",E35-E34)</f>
        <v/>
      </c>
      <c r="R52" s="184" t="str">
        <f>IF(F31=0,"",F35-F34)</f>
        <v/>
      </c>
      <c r="S52" s="184">
        <f>IF(G31=0,"",G35-G34)</f>
        <v>0.35053119714158876</v>
      </c>
      <c r="AB52" s="15"/>
      <c r="AC52" s="15"/>
    </row>
    <row r="53" spans="1:29" x14ac:dyDescent="0.2">
      <c r="A53" s="183" t="s">
        <v>782</v>
      </c>
      <c r="B53" s="184">
        <f>IF(B19=0,"",B26-B25)</f>
        <v>1.2605823903283953</v>
      </c>
      <c r="C53" s="184">
        <v>0</v>
      </c>
      <c r="D53" s="184">
        <f t="shared" ref="D53:O53" si="16">IF(D19=0,"",D26-D25)</f>
        <v>0.63366205269203668</v>
      </c>
      <c r="E53" s="184">
        <f t="shared" si="16"/>
        <v>1.479303274185356</v>
      </c>
      <c r="F53" s="184">
        <f t="shared" si="16"/>
        <v>1.4103396179752288</v>
      </c>
      <c r="G53" s="184">
        <f t="shared" si="16"/>
        <v>0.77103445314369212</v>
      </c>
      <c r="H53" s="184">
        <f t="shared" si="16"/>
        <v>2.8977722601042366E-3</v>
      </c>
      <c r="I53" s="184">
        <f t="shared" si="16"/>
        <v>0</v>
      </c>
      <c r="J53" s="184" t="str">
        <f t="shared" si="16"/>
        <v/>
      </c>
      <c r="K53" s="184">
        <f t="shared" si="16"/>
        <v>0.18235002932359534</v>
      </c>
      <c r="L53" s="184">
        <f t="shared" si="16"/>
        <v>0</v>
      </c>
      <c r="M53" s="184" t="str">
        <f t="shared" si="16"/>
        <v/>
      </c>
      <c r="N53" s="184" t="str">
        <f t="shared" si="16"/>
        <v/>
      </c>
      <c r="O53" s="184" t="str">
        <f t="shared" si="16"/>
        <v/>
      </c>
      <c r="P53" s="184">
        <f>IF(D31=0,"",D38-D37)</f>
        <v>0.2895489655615946</v>
      </c>
      <c r="Q53" s="184" t="str">
        <f>IF(E31=0,"",E38-E37)</f>
        <v/>
      </c>
      <c r="R53" s="184" t="str">
        <f>IF(F31=0,"",F38-F37)</f>
        <v/>
      </c>
      <c r="S53" s="184">
        <f>IF(G31=0,"",G38-G37)</f>
        <v>0.20545918833460908</v>
      </c>
      <c r="AB53" s="15"/>
      <c r="AC53" s="15"/>
    </row>
    <row r="54" spans="1:29" x14ac:dyDescent="0.2">
      <c r="A54" s="183" t="s">
        <v>783</v>
      </c>
      <c r="B54" s="184">
        <f t="shared" ref="B54:O54" si="17">IF(B19=0,"",B20)</f>
        <v>1.9266652041314976</v>
      </c>
      <c r="C54" s="184" t="str">
        <f t="shared" si="17"/>
        <v/>
      </c>
      <c r="D54" s="184">
        <f t="shared" si="17"/>
        <v>2.4948268164787728</v>
      </c>
      <c r="E54" s="184">
        <f t="shared" si="17"/>
        <v>1.8250239841641849</v>
      </c>
      <c r="F54" s="184">
        <f t="shared" si="17"/>
        <v>1.4478672296403143</v>
      </c>
      <c r="G54" s="184">
        <f t="shared" si="17"/>
        <v>1.0836918197851868</v>
      </c>
      <c r="H54" s="184">
        <f t="shared" si="17"/>
        <v>1.2920531080700299</v>
      </c>
      <c r="I54" s="184">
        <f t="shared" si="17"/>
        <v>1.2992255421576295</v>
      </c>
      <c r="J54" s="184" t="str">
        <f t="shared" si="17"/>
        <v/>
      </c>
      <c r="K54" s="184">
        <f t="shared" si="17"/>
        <v>1.50836045288673</v>
      </c>
      <c r="L54" s="184">
        <f t="shared" si="17"/>
        <v>3.6531317987120135</v>
      </c>
      <c r="M54" s="184" t="str">
        <f t="shared" si="17"/>
        <v/>
      </c>
      <c r="N54" s="184" t="str">
        <f t="shared" si="17"/>
        <v/>
      </c>
      <c r="O54" s="184" t="str">
        <f t="shared" si="17"/>
        <v/>
      </c>
      <c r="P54" s="184">
        <f>IF(D31=0,"",D32)</f>
        <v>1.6076736628340373</v>
      </c>
      <c r="Q54" s="184" t="str">
        <f>IF(E31=0,"",E32)</f>
        <v/>
      </c>
      <c r="R54" s="184" t="str">
        <f>IF(F31=0,"",F32)</f>
        <v/>
      </c>
      <c r="S54" s="184">
        <f>IF(G31=0,"",G32)</f>
        <v>1.2461374135474943</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0.96154414264041432</v>
      </c>
      <c r="C60" s="69">
        <v>0.41445970718117392</v>
      </c>
      <c r="D60" s="69">
        <v>0.5470844354592399</v>
      </c>
      <c r="E60" s="69">
        <v>0.81733207230951443</v>
      </c>
      <c r="F60" s="69">
        <v>3.5269044097758537E-2</v>
      </c>
      <c r="G60" s="70">
        <v>8.8898549971963642E-2</v>
      </c>
      <c r="H60" s="171">
        <v>1.9030438090196511</v>
      </c>
      <c r="I60" s="68">
        <v>2.0819645813182915E-2</v>
      </c>
      <c r="J60" s="171">
        <v>1.8822241632064682</v>
      </c>
      <c r="K60" s="68">
        <v>1.2431515864387178E-4</v>
      </c>
      <c r="L60" s="171">
        <v>1.8820998480478246</v>
      </c>
      <c r="M60" s="169">
        <v>6.8821795373090647E-2</v>
      </c>
      <c r="N60" s="69">
        <v>2.3565697640013376E-2</v>
      </c>
      <c r="O60" s="69">
        <v>1.6890263166394134E-2</v>
      </c>
      <c r="P60" s="69">
        <v>1.0516791258028828E-2</v>
      </c>
      <c r="Q60" s="69">
        <v>2.6877055702100414E-3</v>
      </c>
      <c r="R60" s="70">
        <v>0.12248225300773705</v>
      </c>
      <c r="S60" s="71">
        <v>2.0045821010555605</v>
      </c>
    </row>
    <row r="61" spans="1:29" x14ac:dyDescent="0.2">
      <c r="A61" s="30" t="s">
        <v>794</v>
      </c>
      <c r="B61" s="72">
        <v>0.47967311597469137</v>
      </c>
      <c r="C61" s="73">
        <v>0.20675616477016845</v>
      </c>
      <c r="D61" s="73">
        <v>0.27291695120452264</v>
      </c>
      <c r="E61" s="73">
        <v>0.40773190176602331</v>
      </c>
      <c r="F61" s="73">
        <v>1.7594212818315989E-2</v>
      </c>
      <c r="G61" s="74">
        <v>4.4347672228117765E-2</v>
      </c>
      <c r="H61" s="172">
        <v>0.94934690278714851</v>
      </c>
      <c r="I61" s="72">
        <v>1.038602799167958E-2</v>
      </c>
      <c r="J61" s="172">
        <v>0.93896087479546897</v>
      </c>
      <c r="K61" s="72">
        <v>6.2015498680952335E-5</v>
      </c>
      <c r="L61" s="172">
        <v>0.93889885929678818</v>
      </c>
      <c r="M61" s="170">
        <v>3.4332240788167712E-2</v>
      </c>
      <c r="N61" s="73">
        <v>1.1755915423770519E-2</v>
      </c>
      <c r="O61" s="73">
        <v>8.4258275864581272E-3</v>
      </c>
      <c r="P61" s="73">
        <v>5.2463759167015222E-3</v>
      </c>
      <c r="Q61" s="73">
        <v>1.3407809881145632E-3</v>
      </c>
      <c r="R61" s="74">
        <v>6.1101140703212452E-2</v>
      </c>
      <c r="S61" s="75">
        <v>1</v>
      </c>
    </row>
    <row r="62" spans="1:29" x14ac:dyDescent="0.2">
      <c r="A62" s="30" t="s">
        <v>775</v>
      </c>
      <c r="B62" s="32">
        <v>1.2621188145058069</v>
      </c>
      <c r="C62" s="33">
        <v>0.69042981135394876</v>
      </c>
      <c r="D62" s="33">
        <v>0.57168900315185855</v>
      </c>
      <c r="E62" s="33">
        <v>0.40694892793868526</v>
      </c>
      <c r="F62" s="33">
        <v>5.7342107239907382E-2</v>
      </c>
      <c r="G62" s="76">
        <v>0.1551669255330422</v>
      </c>
      <c r="H62" s="34">
        <v>1.8815767752174435</v>
      </c>
      <c r="I62" s="32">
        <v>3.1980807125204055E-2</v>
      </c>
      <c r="J62" s="34">
        <v>1.8495959680922383</v>
      </c>
      <c r="K62" s="32">
        <v>1.6959654472512565E-4</v>
      </c>
      <c r="L62" s="34">
        <v>1.8494263715475132</v>
      </c>
      <c r="M62" s="128">
        <v>4.7155895304441572E-2</v>
      </c>
      <c r="N62" s="33">
        <v>1.2425933391370759E-2</v>
      </c>
      <c r="O62" s="33">
        <v>8.6425258229189481E-3</v>
      </c>
      <c r="P62" s="33">
        <v>6.8666283325246142E-3</v>
      </c>
      <c r="Q62" s="33">
        <v>2.1478497327293983E-3</v>
      </c>
      <c r="R62" s="76">
        <v>7.7238832583985256E-2</v>
      </c>
      <c r="S62" s="59">
        <v>1.9266652041314976</v>
      </c>
    </row>
    <row r="63" spans="1:29" ht="15" thickBot="1" x14ac:dyDescent="0.25">
      <c r="A63" s="30" t="s">
        <v>2652</v>
      </c>
      <c r="B63" s="32">
        <v>1.8315118801655477</v>
      </c>
      <c r="C63" s="33">
        <v>1.278928646280088</v>
      </c>
      <c r="D63" s="33">
        <v>0.75751659253725134</v>
      </c>
      <c r="E63" s="33">
        <v>0.6782634238247347</v>
      </c>
      <c r="F63" s="33">
        <v>0.33994704170388074</v>
      </c>
      <c r="G63" s="76">
        <v>0.67837308204828251</v>
      </c>
      <c r="H63" s="34">
        <v>2.6277649863866173</v>
      </c>
      <c r="I63" s="32">
        <v>0.10165257001269437</v>
      </c>
      <c r="J63" s="34">
        <v>2.6091812676051305</v>
      </c>
      <c r="K63" s="32">
        <v>9.283064978436431E-4</v>
      </c>
      <c r="L63" s="34">
        <v>2.6092207356597985</v>
      </c>
      <c r="M63" s="128">
        <v>9.900766229826255E-2</v>
      </c>
      <c r="N63" s="33">
        <v>2.0807629698211181E-2</v>
      </c>
      <c r="O63" s="33">
        <v>1.4277761071299818E-2</v>
      </c>
      <c r="P63" s="33">
        <v>1.2305898199185171E-2</v>
      </c>
      <c r="Q63" s="33">
        <v>7.5529703631453905E-3</v>
      </c>
      <c r="R63" s="76">
        <v>0.13478913052049973</v>
      </c>
      <c r="S63" s="59">
        <v>2.6686765186802965</v>
      </c>
    </row>
    <row r="64" spans="1:29" x14ac:dyDescent="0.2">
      <c r="A64" s="36" t="s">
        <v>770</v>
      </c>
      <c r="B64" s="39">
        <v>0.35904394175334564</v>
      </c>
      <c r="C64" s="40">
        <v>0.12435399756058796</v>
      </c>
      <c r="D64" s="40">
        <v>4.9199024437608617E-2</v>
      </c>
      <c r="E64" s="40">
        <v>0</v>
      </c>
      <c r="F64" s="40">
        <v>0</v>
      </c>
      <c r="G64" s="77">
        <v>0</v>
      </c>
      <c r="H64" s="41">
        <v>0.47539960204993731</v>
      </c>
      <c r="I64" s="39">
        <v>0</v>
      </c>
      <c r="J64" s="41">
        <v>0.475304600725453</v>
      </c>
      <c r="K64" s="39">
        <v>0</v>
      </c>
      <c r="L64" s="41">
        <v>0.475304600725453</v>
      </c>
      <c r="M64" s="129">
        <v>0</v>
      </c>
      <c r="N64" s="40">
        <v>0</v>
      </c>
      <c r="O64" s="40">
        <v>0</v>
      </c>
      <c r="P64" s="40">
        <v>0</v>
      </c>
      <c r="Q64" s="40">
        <v>0</v>
      </c>
      <c r="R64" s="77">
        <v>0</v>
      </c>
      <c r="S64" s="61">
        <v>0.55321846956936693</v>
      </c>
    </row>
    <row r="65" spans="1:19" x14ac:dyDescent="0.2">
      <c r="A65" s="42" t="s">
        <v>771</v>
      </c>
      <c r="B65" s="45">
        <v>0.5674976356715048</v>
      </c>
      <c r="C65" s="46">
        <v>0.26087920052640384</v>
      </c>
      <c r="D65" s="46">
        <v>0.20530521532990914</v>
      </c>
      <c r="E65" s="46">
        <v>2.3125982352202618E-2</v>
      </c>
      <c r="F65" s="46">
        <v>0</v>
      </c>
      <c r="G65" s="78">
        <v>1.1284773666852068E-2</v>
      </c>
      <c r="H65" s="47">
        <v>0.8209235780133104</v>
      </c>
      <c r="I65" s="45">
        <v>0</v>
      </c>
      <c r="J65" s="47">
        <v>0.81975105024210826</v>
      </c>
      <c r="K65" s="45">
        <v>0</v>
      </c>
      <c r="L65" s="47">
        <v>0.81975105024210826</v>
      </c>
      <c r="M65" s="130">
        <v>2.1408106188776088E-3</v>
      </c>
      <c r="N65" s="46">
        <v>2.3646651595443001E-4</v>
      </c>
      <c r="O65" s="46">
        <v>2.1551827957613321E-4</v>
      </c>
      <c r="P65" s="46">
        <v>2.5689427894961636E-4</v>
      </c>
      <c r="Q65" s="46">
        <v>0</v>
      </c>
      <c r="R65" s="78">
        <v>3.59482191381775E-3</v>
      </c>
      <c r="S65" s="63">
        <v>0.8445379367110859</v>
      </c>
    </row>
    <row r="66" spans="1:19" x14ac:dyDescent="0.2">
      <c r="A66" s="30" t="s">
        <v>2653</v>
      </c>
      <c r="B66" s="32">
        <v>0.93363412860250183</v>
      </c>
      <c r="C66" s="33">
        <v>0.44457996452595616</v>
      </c>
      <c r="D66" s="33">
        <v>0.45813439328879857</v>
      </c>
      <c r="E66" s="33">
        <v>0.11149337839138218</v>
      </c>
      <c r="F66" s="33">
        <v>2.4235847543865267E-4</v>
      </c>
      <c r="G66" s="76">
        <v>5.5489161031076387E-2</v>
      </c>
      <c r="H66" s="34">
        <v>1.3343166368700743</v>
      </c>
      <c r="I66" s="32">
        <v>2.63547400539279E-3</v>
      </c>
      <c r="J66" s="34">
        <v>1.2895415714706429</v>
      </c>
      <c r="K66" s="32">
        <v>0</v>
      </c>
      <c r="L66" s="34">
        <v>1.2887511456426439</v>
      </c>
      <c r="M66" s="128">
        <v>1.0670351329699033E-2</v>
      </c>
      <c r="N66" s="33">
        <v>2.8018948667224248E-3</v>
      </c>
      <c r="O66" s="33">
        <v>2.2717533141835815E-3</v>
      </c>
      <c r="P66" s="33">
        <v>1.5287843085430041E-3</v>
      </c>
      <c r="Q66" s="33">
        <v>0</v>
      </c>
      <c r="R66" s="76">
        <v>2.3113557821672744E-2</v>
      </c>
      <c r="S66" s="59">
        <v>1.3225208660840777</v>
      </c>
    </row>
    <row r="67" spans="1:19" x14ac:dyDescent="0.2">
      <c r="A67" s="42" t="s">
        <v>772</v>
      </c>
      <c r="B67" s="45">
        <v>1.2185815671029943</v>
      </c>
      <c r="C67" s="46">
        <v>0.7186420259646692</v>
      </c>
      <c r="D67" s="46">
        <v>0.62055242834825253</v>
      </c>
      <c r="E67" s="46">
        <v>0.48694461668068706</v>
      </c>
      <c r="F67" s="46">
        <v>6.7497861205576618E-3</v>
      </c>
      <c r="G67" s="78">
        <v>0.12496751162471542</v>
      </c>
      <c r="H67" s="47">
        <v>2.0935393856645268</v>
      </c>
      <c r="I67" s="45">
        <v>1.8994069029894253E-2</v>
      </c>
      <c r="J67" s="47">
        <v>2.0867856695927114</v>
      </c>
      <c r="K67" s="45">
        <v>0</v>
      </c>
      <c r="L67" s="47">
        <v>2.0865042270267451</v>
      </c>
      <c r="M67" s="130">
        <v>3.9817286239503841E-2</v>
      </c>
      <c r="N67" s="46">
        <v>1.3620009288036611E-2</v>
      </c>
      <c r="O67" s="46">
        <v>1.1364208341772366E-2</v>
      </c>
      <c r="P67" s="46">
        <v>7.8420116414383949E-3</v>
      </c>
      <c r="Q67" s="46">
        <v>1.1248926092181798E-3</v>
      </c>
      <c r="R67" s="78">
        <v>8.0168981928802063E-2</v>
      </c>
      <c r="S67" s="63">
        <v>2.1272211946762933</v>
      </c>
    </row>
    <row r="68" spans="1:19" ht="15" thickBot="1" x14ac:dyDescent="0.25">
      <c r="A68" s="48" t="s">
        <v>773</v>
      </c>
      <c r="B68" s="51">
        <v>1.8896517655666711</v>
      </c>
      <c r="C68" s="52">
        <v>1.16808133856612</v>
      </c>
      <c r="D68" s="52">
        <v>0.84308859620288812</v>
      </c>
      <c r="E68" s="52">
        <v>1.2015960212702821</v>
      </c>
      <c r="F68" s="52">
        <v>3.295454671022955E-2</v>
      </c>
      <c r="G68" s="79">
        <v>0.21869028871973889</v>
      </c>
      <c r="H68" s="53">
        <v>3.152232961828664</v>
      </c>
      <c r="I68" s="51">
        <v>6.0226402314679704E-2</v>
      </c>
      <c r="J68" s="53">
        <v>3.1102932623659751</v>
      </c>
      <c r="K68" s="51">
        <v>0</v>
      </c>
      <c r="L68" s="53">
        <v>3.1102932623659751</v>
      </c>
      <c r="M68" s="131">
        <v>0.11913894281325335</v>
      </c>
      <c r="N68" s="52">
        <v>3.8217737599696613E-2</v>
      </c>
      <c r="O68" s="52">
        <v>2.829230307573237E-2</v>
      </c>
      <c r="P68" s="52">
        <v>1.7334384392042851E-2</v>
      </c>
      <c r="Q68" s="52">
        <v>5.9467274065852713E-3</v>
      </c>
      <c r="R68" s="79">
        <v>0.2195433288193967</v>
      </c>
      <c r="S68" s="65">
        <v>3.3878035850046877</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LGG-MT-LM-STR-Clin'!$AG$33="non concerné","",'[1]ETPR LGG-MT-LM-STR-Clin'!$AG$33)</f>
        <v/>
      </c>
      <c r="C88" s="179" t="str">
        <f>IF('[1]ETPR LGG-MT-LM-STR-Clin'!$AG$36="non concerné","",'[1]ETPR LGG-MT-LM-STR-Clin'!$AG$36)</f>
        <v/>
      </c>
      <c r="D88" s="180" t="str">
        <f>IF('[1]ETPR LGG-MT-LM-STR-Clin'!$AG$39="non concerné","",'[1]ETPR LGG-MT-LM-STR-Clin'!$AG$39)</f>
        <v/>
      </c>
      <c r="E88" s="181" t="str">
        <f>IF('[1]ETPR LGG-MT-LM-STR-Clin'!$AG$18=0,"",'[1]Synth. SA auxiliaires'!$AD$38/'[1]ETPR LGG-MT-LM-STR-Clin'!$AG$18)</f>
        <v/>
      </c>
      <c r="F88" s="182" t="str">
        <f>IF('[1]ETPR LGG-MT-LM-STR-Clin'!$AG$14=0,"",'[1]Synth. SA auxiliaires'!$AD$38/'[1]ETPR LGG-MT-LM-STR-Clin'!$AG$14)</f>
        <v/>
      </c>
      <c r="G88" s="178" t="str">
        <f>IF('[1]ETPR LGG-MT-LM-STR-Clin'!$AG$42="non concerné","",'[1]ETPR LGG-MT-LM-STR-Clin'!$AG$42)</f>
        <v/>
      </c>
      <c r="H88" s="179" t="str">
        <f>IF('[1]ETPR LGG-MT-LM-STR-Clin'!$AG$45="non concerné","",'[1]ETPR LGG-MT-LM-STR-Clin'!$AG$45)</f>
        <v/>
      </c>
      <c r="I88" s="180" t="str">
        <f>IF('[1]ETPR LGG-MT-LM-STR-Clin'!$AG$48="non concerné","",'[1]ETPR LGG-MT-LM-STR-Clin'!$AG$48)</f>
        <v/>
      </c>
      <c r="J88" s="181" t="str">
        <f>IF('[1]ETPR LGG-MT-LM-STR-Clin'!$AG$27=0,"",'[1]Synth. SA auxiliaires'!$AD$38/'[1]ETPR LGG-MT-LM-STR-Clin'!$AG$27)</f>
        <v/>
      </c>
      <c r="K88" s="182" t="str">
        <f>IF(('[1]ETPR LGG-MT-LM-STR-Clin'!$AG$27-SUM('[1]ETPR LGG-MT-LM-STR-Clin'!$AG$29:$AG$30))=0,"",'[1]Synth. SA auxiliaires'!$AD$38/('[1]ETPR LGG-MT-LM-STR-Clin'!$AG$27-SUM('[1]ETPR LGG-MT-LM-STR-Clin'!$AG$29:$AG$30)))</f>
        <v/>
      </c>
    </row>
    <row r="89" spans="1:11" x14ac:dyDescent="0.2">
      <c r="A89" s="24" t="s">
        <v>769</v>
      </c>
      <c r="B89" s="27">
        <v>119</v>
      </c>
      <c r="C89" s="83"/>
      <c r="D89" s="84"/>
      <c r="E89" s="85"/>
      <c r="F89" s="86"/>
      <c r="G89" s="27">
        <v>117</v>
      </c>
      <c r="H89" s="83"/>
      <c r="I89" s="84"/>
      <c r="J89" s="85"/>
      <c r="K89" s="86"/>
    </row>
    <row r="90" spans="1:11" x14ac:dyDescent="0.2">
      <c r="A90" s="30" t="s">
        <v>783</v>
      </c>
      <c r="B90" s="87">
        <v>107592.25874466424</v>
      </c>
      <c r="C90" s="88">
        <v>107630.50025558939</v>
      </c>
      <c r="D90" s="89">
        <v>113925.35812986907</v>
      </c>
      <c r="E90" s="90">
        <v>401454.25513842271</v>
      </c>
      <c r="F90" s="29">
        <v>431374.33299393259</v>
      </c>
      <c r="G90" s="87">
        <v>48852.31561294369</v>
      </c>
      <c r="H90" s="88">
        <v>48910.377611403972</v>
      </c>
      <c r="I90" s="89">
        <v>49079.269089010253</v>
      </c>
      <c r="J90" s="90">
        <v>165902.05330557676</v>
      </c>
      <c r="K90" s="29">
        <v>166584.32720431354</v>
      </c>
    </row>
    <row r="91" spans="1:11" ht="15" thickBot="1" x14ac:dyDescent="0.25">
      <c r="A91" s="30" t="s">
        <v>2652</v>
      </c>
      <c r="B91" s="87">
        <v>33123.438412050542</v>
      </c>
      <c r="C91" s="88">
        <v>33102.68944547556</v>
      </c>
      <c r="D91" s="89">
        <v>28633.274446941319</v>
      </c>
      <c r="E91" s="90">
        <v>981153.94019032433</v>
      </c>
      <c r="F91" s="29">
        <v>983945.40967170021</v>
      </c>
      <c r="G91" s="87">
        <v>8291.8575283641494</v>
      </c>
      <c r="H91" s="88">
        <v>8247.2247471985902</v>
      </c>
      <c r="I91" s="89">
        <v>8460.3175926830554</v>
      </c>
      <c r="J91" s="90">
        <v>177699.15439959621</v>
      </c>
      <c r="K91" s="29">
        <v>177743.29903394266</v>
      </c>
    </row>
    <row r="92" spans="1:11" x14ac:dyDescent="0.2">
      <c r="A92" s="36" t="s">
        <v>770</v>
      </c>
      <c r="B92" s="91">
        <v>66685.440000000046</v>
      </c>
      <c r="C92" s="92">
        <v>66685.440000000046</v>
      </c>
      <c r="D92" s="93">
        <v>80391.12949391859</v>
      </c>
      <c r="E92" s="94">
        <v>90767.943057561381</v>
      </c>
      <c r="F92" s="95">
        <v>98584.199346405236</v>
      </c>
      <c r="G92" s="91">
        <v>39550.302660830763</v>
      </c>
      <c r="H92" s="92">
        <v>39550.302660830763</v>
      </c>
      <c r="I92" s="93">
        <v>39474.619304347827</v>
      </c>
      <c r="J92" s="94">
        <v>56557.116544817844</v>
      </c>
      <c r="K92" s="95">
        <v>56557.116544817844</v>
      </c>
    </row>
    <row r="93" spans="1:11" x14ac:dyDescent="0.2">
      <c r="A93" s="42" t="s">
        <v>771</v>
      </c>
      <c r="B93" s="96">
        <v>84107.189880952385</v>
      </c>
      <c r="C93" s="97">
        <v>84107.189880952385</v>
      </c>
      <c r="D93" s="98">
        <v>93007.080848639307</v>
      </c>
      <c r="E93" s="99">
        <v>165716.86966145021</v>
      </c>
      <c r="F93" s="100">
        <v>173321.41858839971</v>
      </c>
      <c r="G93" s="96">
        <v>43626.87074829932</v>
      </c>
      <c r="H93" s="97">
        <v>43626.87074829932</v>
      </c>
      <c r="I93" s="98">
        <v>43626.87074829932</v>
      </c>
      <c r="J93" s="99">
        <v>76946.733668341709</v>
      </c>
      <c r="K93" s="100">
        <v>77101.726678555453</v>
      </c>
    </row>
    <row r="94" spans="1:11" x14ac:dyDescent="0.2">
      <c r="A94" s="30" t="s">
        <v>2653</v>
      </c>
      <c r="B94" s="87">
        <v>106338.7830882353</v>
      </c>
      <c r="C94" s="88">
        <v>106338.7830882353</v>
      </c>
      <c r="D94" s="89">
        <v>110968.44204851752</v>
      </c>
      <c r="E94" s="90">
        <v>210852.74725274724</v>
      </c>
      <c r="F94" s="29">
        <v>236370.05649717513</v>
      </c>
      <c r="G94" s="87">
        <v>48654.305343511449</v>
      </c>
      <c r="H94" s="88">
        <v>48654.305343511449</v>
      </c>
      <c r="I94" s="89">
        <v>48821.345018139109</v>
      </c>
      <c r="J94" s="90">
        <v>102383.28631149734</v>
      </c>
      <c r="K94" s="29">
        <v>102383.28631149734</v>
      </c>
    </row>
    <row r="95" spans="1:11" x14ac:dyDescent="0.2">
      <c r="A95" s="42" t="s">
        <v>772</v>
      </c>
      <c r="B95" s="96">
        <v>128226.16449162447</v>
      </c>
      <c r="C95" s="97">
        <v>128226.16449162447</v>
      </c>
      <c r="D95" s="98">
        <v>129388.69053030302</v>
      </c>
      <c r="E95" s="99">
        <v>336150.60672514618</v>
      </c>
      <c r="F95" s="100">
        <v>411595.27141180559</v>
      </c>
      <c r="G95" s="96">
        <v>52407.708333333336</v>
      </c>
      <c r="H95" s="97">
        <v>52407.708333333336</v>
      </c>
      <c r="I95" s="98">
        <v>52500</v>
      </c>
      <c r="J95" s="99">
        <v>187371.6346153846</v>
      </c>
      <c r="K95" s="100">
        <v>195880.25</v>
      </c>
    </row>
    <row r="96" spans="1:11" ht="15" thickBot="1" x14ac:dyDescent="0.25">
      <c r="A96" s="48" t="s">
        <v>773</v>
      </c>
      <c r="B96" s="101">
        <v>153611.01364705883</v>
      </c>
      <c r="C96" s="102">
        <v>153611.01364705883</v>
      </c>
      <c r="D96" s="103">
        <v>155503.70836920134</v>
      </c>
      <c r="E96" s="104">
        <v>643191.60000000009</v>
      </c>
      <c r="F96" s="105">
        <v>745774.77124183008</v>
      </c>
      <c r="G96" s="101">
        <v>59904.921858777911</v>
      </c>
      <c r="H96" s="102">
        <v>59904.921858777911</v>
      </c>
      <c r="I96" s="103">
        <v>60047.34918081182</v>
      </c>
      <c r="J96" s="104">
        <v>294465.65000000014</v>
      </c>
      <c r="K96" s="105">
        <v>294465.65000000014</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9">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2454</v>
      </c>
      <c r="B1" s="387"/>
      <c r="C1" s="387"/>
      <c r="D1" s="387"/>
      <c r="E1" s="387"/>
      <c r="F1" s="387"/>
      <c r="G1" s="387"/>
      <c r="H1" s="387"/>
      <c r="I1" s="387"/>
      <c r="J1" s="387"/>
      <c r="K1" s="387"/>
      <c r="L1" s="387"/>
      <c r="M1" s="387"/>
      <c r="N1" s="387"/>
      <c r="O1" s="390" t="s">
        <v>2626</v>
      </c>
      <c r="P1" s="390"/>
      <c r="Q1" s="390"/>
      <c r="R1" s="380" t="s">
        <v>2453</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2451</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109</v>
      </c>
      <c r="C7" s="26">
        <v>1</v>
      </c>
      <c r="D7" s="27">
        <v>19</v>
      </c>
      <c r="E7" s="28">
        <v>76</v>
      </c>
      <c r="F7" s="107">
        <v>58</v>
      </c>
      <c r="G7" s="108">
        <v>17</v>
      </c>
      <c r="H7" s="109">
        <v>1</v>
      </c>
      <c r="I7" s="28">
        <v>0</v>
      </c>
      <c r="J7" s="28">
        <v>0</v>
      </c>
      <c r="K7" s="28">
        <v>14</v>
      </c>
      <c r="L7" s="29">
        <v>0</v>
      </c>
      <c r="AI7" s="14"/>
      <c r="AJ7" s="14"/>
    </row>
    <row r="8" spans="1:36" x14ac:dyDescent="0.2">
      <c r="A8" s="30" t="s">
        <v>775</v>
      </c>
      <c r="B8" s="31">
        <v>3.355353292859681</v>
      </c>
      <c r="C8" s="177" t="str">
        <f>IF('[1]Synth. SA auxiliaires'!$AE$40="non concerné","",'[1]Synth. SA auxiliaires'!$AE$40)</f>
        <v/>
      </c>
      <c r="D8" s="32">
        <v>4.6654853337784017</v>
      </c>
      <c r="E8" s="33">
        <v>3.1096818691242656</v>
      </c>
      <c r="F8" s="110">
        <v>3.3272715264662662</v>
      </c>
      <c r="G8" s="111">
        <v>2.4594708428302567</v>
      </c>
      <c r="H8" s="112">
        <v>1.5430691902863571</v>
      </c>
      <c r="I8" s="33" t="s">
        <v>2654</v>
      </c>
      <c r="J8" s="33" t="s">
        <v>2654</v>
      </c>
      <c r="K8" s="33">
        <v>2.9109618233193841</v>
      </c>
      <c r="L8" s="34" t="s">
        <v>2654</v>
      </c>
      <c r="AI8" s="14"/>
      <c r="AJ8" s="14"/>
    </row>
    <row r="9" spans="1:36" ht="15" thickBot="1" x14ac:dyDescent="0.25">
      <c r="A9" s="30" t="s">
        <v>2652</v>
      </c>
      <c r="B9" s="31">
        <v>3.0769280057264661</v>
      </c>
      <c r="C9" s="35"/>
      <c r="D9" s="32">
        <v>4.084011750412218</v>
      </c>
      <c r="E9" s="33">
        <v>2.9290628313355458</v>
      </c>
      <c r="F9" s="110">
        <v>3.1358902561252551</v>
      </c>
      <c r="G9" s="111">
        <v>2.0188345219297963</v>
      </c>
      <c r="H9" s="112">
        <v>0</v>
      </c>
      <c r="I9" s="33" t="s">
        <v>2654</v>
      </c>
      <c r="J9" s="33" t="s">
        <v>2654</v>
      </c>
      <c r="K9" s="33">
        <v>1.2832104722109023</v>
      </c>
      <c r="L9" s="34" t="s">
        <v>2654</v>
      </c>
      <c r="AI9" s="14"/>
      <c r="AJ9" s="14"/>
    </row>
    <row r="10" spans="1:36" x14ac:dyDescent="0.2">
      <c r="A10" s="36" t="s">
        <v>770</v>
      </c>
      <c r="B10" s="37">
        <v>0.86502984803446903</v>
      </c>
      <c r="C10" s="38"/>
      <c r="D10" s="39">
        <v>2.292860559408211</v>
      </c>
      <c r="E10" s="40">
        <v>0.85390798554401726</v>
      </c>
      <c r="F10" s="113">
        <v>0.86409581048413897</v>
      </c>
      <c r="G10" s="114">
        <v>0.68659746939535249</v>
      </c>
      <c r="H10" s="115">
        <v>1.5430691902863571</v>
      </c>
      <c r="I10" s="40" t="s">
        <v>2654</v>
      </c>
      <c r="J10" s="40" t="s">
        <v>2654</v>
      </c>
      <c r="K10" s="40">
        <v>1.6136071810871435</v>
      </c>
      <c r="L10" s="41" t="s">
        <v>2654</v>
      </c>
      <c r="AI10" s="14"/>
      <c r="AJ10" s="14"/>
    </row>
    <row r="11" spans="1:36" x14ac:dyDescent="0.2">
      <c r="A11" s="42" t="s">
        <v>771</v>
      </c>
      <c r="B11" s="43">
        <v>1.7358897890242415</v>
      </c>
      <c r="C11" s="44"/>
      <c r="D11" s="45">
        <v>2.9069926317522192</v>
      </c>
      <c r="E11" s="46">
        <v>1.539808645481531</v>
      </c>
      <c r="F11" s="116">
        <v>1.742581408988374</v>
      </c>
      <c r="G11" s="117">
        <v>1.2411204341476341</v>
      </c>
      <c r="H11" s="118">
        <v>1.5430691902863571</v>
      </c>
      <c r="I11" s="46" t="s">
        <v>2654</v>
      </c>
      <c r="J11" s="46" t="s">
        <v>2654</v>
      </c>
      <c r="K11" s="46">
        <v>1.9885619116402298</v>
      </c>
      <c r="L11" s="47" t="s">
        <v>2654</v>
      </c>
      <c r="AI11" s="14"/>
      <c r="AJ11" s="14"/>
    </row>
    <row r="12" spans="1:36" x14ac:dyDescent="0.2">
      <c r="A12" s="30" t="s">
        <v>2653</v>
      </c>
      <c r="B12" s="31">
        <v>2.8129487523773098</v>
      </c>
      <c r="C12" s="35"/>
      <c r="D12" s="32">
        <v>3.3668704504708846</v>
      </c>
      <c r="E12" s="33">
        <v>2.51854730390209</v>
      </c>
      <c r="F12" s="110">
        <v>2.6613121636276413</v>
      </c>
      <c r="G12" s="111">
        <v>1.6115625</v>
      </c>
      <c r="H12" s="112">
        <v>1.5430691902863571</v>
      </c>
      <c r="I12" s="33" t="s">
        <v>2654</v>
      </c>
      <c r="J12" s="33" t="s">
        <v>2654</v>
      </c>
      <c r="K12" s="33">
        <v>2.8293270909103234</v>
      </c>
      <c r="L12" s="34" t="s">
        <v>2654</v>
      </c>
      <c r="AI12" s="14"/>
      <c r="AJ12" s="14"/>
    </row>
    <row r="13" spans="1:36" x14ac:dyDescent="0.2">
      <c r="A13" s="42" t="s">
        <v>772</v>
      </c>
      <c r="B13" s="43">
        <v>4.0844309701104917</v>
      </c>
      <c r="C13" s="44"/>
      <c r="D13" s="45">
        <v>4.7792923053870542</v>
      </c>
      <c r="E13" s="46">
        <v>3.8996311465856284</v>
      </c>
      <c r="F13" s="116">
        <v>4.0586163909858648</v>
      </c>
      <c r="G13" s="117">
        <v>3.0986525225737194</v>
      </c>
      <c r="H13" s="118">
        <v>1.5430691902863571</v>
      </c>
      <c r="I13" s="46" t="s">
        <v>2654</v>
      </c>
      <c r="J13" s="46" t="s">
        <v>2654</v>
      </c>
      <c r="K13" s="46">
        <v>3.7047212642162841</v>
      </c>
      <c r="L13" s="47" t="s">
        <v>2654</v>
      </c>
      <c r="X13" s="14"/>
      <c r="Y13" s="14"/>
      <c r="Z13" s="14"/>
      <c r="AI13" s="14"/>
      <c r="AJ13" s="14"/>
    </row>
    <row r="14" spans="1:36" ht="15" thickBot="1" x14ac:dyDescent="0.25">
      <c r="A14" s="48" t="s">
        <v>773</v>
      </c>
      <c r="B14" s="49">
        <v>5.2990162643754717</v>
      </c>
      <c r="C14" s="50"/>
      <c r="D14" s="51">
        <v>7.4435453532598004</v>
      </c>
      <c r="E14" s="52">
        <v>5.3125396646168932</v>
      </c>
      <c r="F14" s="119">
        <v>5.3777795071966068</v>
      </c>
      <c r="G14" s="120">
        <v>4.7308322440703314</v>
      </c>
      <c r="H14" s="121">
        <v>1.5430691902863571</v>
      </c>
      <c r="I14" s="52" t="s">
        <v>2654</v>
      </c>
      <c r="J14" s="52" t="s">
        <v>2654</v>
      </c>
      <c r="K14" s="52">
        <v>4.6020162456959328</v>
      </c>
      <c r="L14" s="53" t="s">
        <v>2654</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109</v>
      </c>
      <c r="C19" s="26">
        <v>1</v>
      </c>
      <c r="D19" s="149">
        <v>19</v>
      </c>
      <c r="E19" s="90">
        <v>42</v>
      </c>
      <c r="F19" s="137">
        <v>16</v>
      </c>
      <c r="G19" s="90">
        <v>14</v>
      </c>
      <c r="H19" s="137">
        <v>3</v>
      </c>
      <c r="I19" s="90">
        <v>0</v>
      </c>
      <c r="J19" s="28">
        <v>0</v>
      </c>
      <c r="K19" s="137">
        <v>1</v>
      </c>
      <c r="L19" s="154">
        <v>0</v>
      </c>
      <c r="M19" s="90">
        <v>0</v>
      </c>
      <c r="N19" s="28">
        <v>0</v>
      </c>
      <c r="O19" s="29">
        <v>0</v>
      </c>
    </row>
    <row r="20" spans="1:26" x14ac:dyDescent="0.2">
      <c r="A20" s="30" t="s">
        <v>775</v>
      </c>
      <c r="B20" s="59">
        <v>3.355353292859681</v>
      </c>
      <c r="C20" s="123" t="str">
        <f>C8</f>
        <v/>
      </c>
      <c r="D20" s="150">
        <v>4.6654853337784017</v>
      </c>
      <c r="E20" s="145">
        <v>3.0777002054865314</v>
      </c>
      <c r="F20" s="138">
        <v>3.9823962440380711</v>
      </c>
      <c r="G20" s="145">
        <v>2.4468329681849625</v>
      </c>
      <c r="H20" s="138">
        <v>2.5184475911749598</v>
      </c>
      <c r="I20" s="145" t="s">
        <v>2654</v>
      </c>
      <c r="J20" s="33" t="s">
        <v>2654</v>
      </c>
      <c r="K20" s="138">
        <v>1.5430691902863571</v>
      </c>
      <c r="L20" s="155" t="s">
        <v>2654</v>
      </c>
      <c r="M20" s="145" t="s">
        <v>2654</v>
      </c>
      <c r="N20" s="33" t="s">
        <v>2654</v>
      </c>
      <c r="O20" s="34" t="s">
        <v>2654</v>
      </c>
    </row>
    <row r="21" spans="1:26" ht="15" thickBot="1" x14ac:dyDescent="0.25">
      <c r="A21" s="30" t="s">
        <v>2652</v>
      </c>
      <c r="B21" s="59">
        <v>3.0769280057264661</v>
      </c>
      <c r="C21" s="123"/>
      <c r="D21" s="150">
        <v>4.084011750412218</v>
      </c>
      <c r="E21" s="145">
        <v>2.3622753240872534</v>
      </c>
      <c r="F21" s="138">
        <v>4.5173509178333795</v>
      </c>
      <c r="G21" s="145">
        <v>2.1393322942009871</v>
      </c>
      <c r="H21" s="138">
        <v>1.3165244591920116</v>
      </c>
      <c r="I21" s="145" t="s">
        <v>2654</v>
      </c>
      <c r="J21" s="33" t="s">
        <v>2654</v>
      </c>
      <c r="K21" s="138">
        <v>0</v>
      </c>
      <c r="L21" s="155" t="s">
        <v>2654</v>
      </c>
      <c r="M21" s="145" t="s">
        <v>2654</v>
      </c>
      <c r="N21" s="33" t="s">
        <v>2654</v>
      </c>
      <c r="O21" s="34" t="s">
        <v>2654</v>
      </c>
    </row>
    <row r="22" spans="1:26" x14ac:dyDescent="0.2">
      <c r="A22" s="36" t="s">
        <v>770</v>
      </c>
      <c r="B22" s="61">
        <v>0.86502984803446903</v>
      </c>
      <c r="C22" s="124"/>
      <c r="D22" s="151">
        <v>2.292860559408211</v>
      </c>
      <c r="E22" s="146">
        <v>0.86954163763809056</v>
      </c>
      <c r="F22" s="139">
        <v>1.1756892435918855</v>
      </c>
      <c r="G22" s="146">
        <v>0.66997143229949263</v>
      </c>
      <c r="H22" s="139">
        <v>1.5732653732137429</v>
      </c>
      <c r="I22" s="146" t="s">
        <v>2654</v>
      </c>
      <c r="J22" s="40" t="s">
        <v>2654</v>
      </c>
      <c r="K22" s="139">
        <v>1.5430691902863571</v>
      </c>
      <c r="L22" s="156" t="s">
        <v>2654</v>
      </c>
      <c r="M22" s="146" t="s">
        <v>2654</v>
      </c>
      <c r="N22" s="40" t="s">
        <v>2654</v>
      </c>
      <c r="O22" s="41" t="s">
        <v>2654</v>
      </c>
    </row>
    <row r="23" spans="1:26" x14ac:dyDescent="0.2">
      <c r="A23" s="42" t="s">
        <v>771</v>
      </c>
      <c r="B23" s="63">
        <v>1.7358897890242415</v>
      </c>
      <c r="C23" s="125"/>
      <c r="D23" s="152">
        <v>2.9069926317522192</v>
      </c>
      <c r="E23" s="147">
        <v>1.742581408988374</v>
      </c>
      <c r="F23" s="140">
        <v>1.9425393282276837</v>
      </c>
      <c r="G23" s="147">
        <v>1.0084971802698599</v>
      </c>
      <c r="H23" s="140">
        <v>1.5876267957585894</v>
      </c>
      <c r="I23" s="147" t="s">
        <v>2654</v>
      </c>
      <c r="J23" s="46" t="s">
        <v>2654</v>
      </c>
      <c r="K23" s="140">
        <v>1.5430691902863571</v>
      </c>
      <c r="L23" s="157" t="s">
        <v>2654</v>
      </c>
      <c r="M23" s="147" t="s">
        <v>2654</v>
      </c>
      <c r="N23" s="46" t="s">
        <v>2654</v>
      </c>
      <c r="O23" s="47" t="s">
        <v>2654</v>
      </c>
    </row>
    <row r="24" spans="1:26" x14ac:dyDescent="0.2">
      <c r="A24" s="30" t="s">
        <v>2653</v>
      </c>
      <c r="B24" s="59">
        <v>2.8129487523773098</v>
      </c>
      <c r="C24" s="123"/>
      <c r="D24" s="150">
        <v>3.3668704504708846</v>
      </c>
      <c r="E24" s="145">
        <v>2.5344822084951217</v>
      </c>
      <c r="F24" s="138">
        <v>3.065374626499672</v>
      </c>
      <c r="G24" s="145">
        <v>1.7173008058301757</v>
      </c>
      <c r="H24" s="138">
        <v>1.6115625</v>
      </c>
      <c r="I24" s="145" t="s">
        <v>2654</v>
      </c>
      <c r="J24" s="33" t="s">
        <v>2654</v>
      </c>
      <c r="K24" s="138">
        <v>1.5430691902863571</v>
      </c>
      <c r="L24" s="155" t="s">
        <v>2654</v>
      </c>
      <c r="M24" s="145" t="s">
        <v>2654</v>
      </c>
      <c r="N24" s="33" t="s">
        <v>2654</v>
      </c>
      <c r="O24" s="34" t="s">
        <v>2654</v>
      </c>
    </row>
    <row r="25" spans="1:26" x14ac:dyDescent="0.2">
      <c r="A25" s="42" t="s">
        <v>772</v>
      </c>
      <c r="B25" s="63">
        <v>4.0844309701104917</v>
      </c>
      <c r="C25" s="125"/>
      <c r="D25" s="152">
        <v>4.7792923053870542</v>
      </c>
      <c r="E25" s="147">
        <v>4.0586163909858648</v>
      </c>
      <c r="F25" s="140">
        <v>3.918615168401145</v>
      </c>
      <c r="G25" s="147">
        <v>3.0367223302577013</v>
      </c>
      <c r="H25" s="140">
        <v>2.9958258410038505</v>
      </c>
      <c r="I25" s="147" t="s">
        <v>2654</v>
      </c>
      <c r="J25" s="46" t="s">
        <v>2654</v>
      </c>
      <c r="K25" s="140">
        <v>1.5430691902863571</v>
      </c>
      <c r="L25" s="157" t="s">
        <v>2654</v>
      </c>
      <c r="M25" s="147" t="s">
        <v>2654</v>
      </c>
      <c r="N25" s="46" t="s">
        <v>2654</v>
      </c>
      <c r="O25" s="47" t="s">
        <v>2654</v>
      </c>
    </row>
    <row r="26" spans="1:26" ht="15" thickBot="1" x14ac:dyDescent="0.25">
      <c r="A26" s="48" t="s">
        <v>773</v>
      </c>
      <c r="B26" s="65">
        <v>5.2990162643754717</v>
      </c>
      <c r="C26" s="126"/>
      <c r="D26" s="153">
        <v>7.4435453532598004</v>
      </c>
      <c r="E26" s="148">
        <v>5.3305708649387888</v>
      </c>
      <c r="F26" s="141">
        <v>5.3047338525089263</v>
      </c>
      <c r="G26" s="148">
        <v>4.6168580384130191</v>
      </c>
      <c r="H26" s="141">
        <v>3.826383845606161</v>
      </c>
      <c r="I26" s="148" t="s">
        <v>2654</v>
      </c>
      <c r="J26" s="52" t="s">
        <v>2654</v>
      </c>
      <c r="K26" s="141">
        <v>1.5430691902863571</v>
      </c>
      <c r="L26" s="158" t="s">
        <v>2654</v>
      </c>
      <c r="M26" s="148" t="s">
        <v>2654</v>
      </c>
      <c r="N26" s="52" t="s">
        <v>2654</v>
      </c>
      <c r="O26" s="5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109</v>
      </c>
      <c r="C31" s="58">
        <v>1</v>
      </c>
      <c r="D31" s="127">
        <v>4</v>
      </c>
      <c r="E31" s="28">
        <v>0</v>
      </c>
      <c r="F31" s="28">
        <v>0</v>
      </c>
      <c r="G31" s="28">
        <v>2</v>
      </c>
      <c r="H31" s="143">
        <v>1</v>
      </c>
      <c r="I31" s="90">
        <v>1</v>
      </c>
      <c r="J31" s="28">
        <v>0</v>
      </c>
      <c r="K31" s="28">
        <v>0</v>
      </c>
      <c r="L31" s="28">
        <v>6</v>
      </c>
      <c r="M31" s="137">
        <v>0</v>
      </c>
      <c r="N31" s="162">
        <v>0</v>
      </c>
    </row>
    <row r="32" spans="1:26" x14ac:dyDescent="0.2">
      <c r="A32" s="30" t="s">
        <v>775</v>
      </c>
      <c r="B32" s="59">
        <v>3.355353292859681</v>
      </c>
      <c r="C32" s="60" t="str">
        <f>C8</f>
        <v/>
      </c>
      <c r="D32" s="128">
        <v>2.7428137430157165</v>
      </c>
      <c r="E32" s="33" t="s">
        <v>2654</v>
      </c>
      <c r="F32" s="33" t="s">
        <v>2654</v>
      </c>
      <c r="G32" s="33">
        <v>2.5770802664363894</v>
      </c>
      <c r="H32" s="76">
        <v>4.3741377970374771</v>
      </c>
      <c r="I32" s="145">
        <v>2.5063310498826943</v>
      </c>
      <c r="J32" s="33" t="s">
        <v>2654</v>
      </c>
      <c r="K32" s="33" t="s">
        <v>2654</v>
      </c>
      <c r="L32" s="33">
        <v>2.957930195769261</v>
      </c>
      <c r="M32" s="138" t="s">
        <v>2654</v>
      </c>
      <c r="N32" s="163" t="s">
        <v>2654</v>
      </c>
    </row>
    <row r="33" spans="1:20" ht="15" thickBot="1" x14ac:dyDescent="0.25">
      <c r="A33" s="30" t="s">
        <v>2652</v>
      </c>
      <c r="B33" s="59">
        <v>3.0769280057264661</v>
      </c>
      <c r="C33" s="60"/>
      <c r="D33" s="128">
        <v>1.6023024358390352</v>
      </c>
      <c r="E33" s="33" t="s">
        <v>2654</v>
      </c>
      <c r="F33" s="33" t="s">
        <v>2654</v>
      </c>
      <c r="G33" s="33">
        <v>0.38634613338898344</v>
      </c>
      <c r="H33" s="76">
        <v>0</v>
      </c>
      <c r="I33" s="145">
        <v>0</v>
      </c>
      <c r="J33" s="33" t="s">
        <v>2654</v>
      </c>
      <c r="K33" s="33" t="s">
        <v>2654</v>
      </c>
      <c r="L33" s="33">
        <v>1.2800321294208652</v>
      </c>
      <c r="M33" s="138" t="s">
        <v>2654</v>
      </c>
      <c r="N33" s="163" t="s">
        <v>2654</v>
      </c>
    </row>
    <row r="34" spans="1:20" x14ac:dyDescent="0.2">
      <c r="A34" s="36" t="s">
        <v>770</v>
      </c>
      <c r="B34" s="61">
        <v>0.86502984803446903</v>
      </c>
      <c r="C34" s="62"/>
      <c r="D34" s="129">
        <v>0.99693119630232141</v>
      </c>
      <c r="E34" s="40" t="s">
        <v>2654</v>
      </c>
      <c r="F34" s="40" t="s">
        <v>2654</v>
      </c>
      <c r="G34" s="40">
        <v>2.2680033597252027</v>
      </c>
      <c r="H34" s="77">
        <v>4.3741377970374771</v>
      </c>
      <c r="I34" s="146">
        <v>2.5063310498826943</v>
      </c>
      <c r="J34" s="40" t="s">
        <v>2654</v>
      </c>
      <c r="K34" s="40" t="s">
        <v>2654</v>
      </c>
      <c r="L34" s="40">
        <v>1.6970740654359593</v>
      </c>
      <c r="M34" s="139" t="s">
        <v>2654</v>
      </c>
      <c r="N34" s="164" t="s">
        <v>2654</v>
      </c>
    </row>
    <row r="35" spans="1:20" x14ac:dyDescent="0.2">
      <c r="A35" s="42" t="s">
        <v>771</v>
      </c>
      <c r="B35" s="63">
        <v>1.7358897890242415</v>
      </c>
      <c r="C35" s="64"/>
      <c r="D35" s="130">
        <v>2.0886932871049337</v>
      </c>
      <c r="E35" s="46" t="s">
        <v>2654</v>
      </c>
      <c r="F35" s="46" t="s">
        <v>2654</v>
      </c>
      <c r="G35" s="46">
        <v>2.3839071997418975</v>
      </c>
      <c r="H35" s="78">
        <v>4.3741377970374771</v>
      </c>
      <c r="I35" s="147">
        <v>2.5063310498826943</v>
      </c>
      <c r="J35" s="46" t="s">
        <v>2654</v>
      </c>
      <c r="K35" s="46" t="s">
        <v>2654</v>
      </c>
      <c r="L35" s="46">
        <v>1.9095987500237916</v>
      </c>
      <c r="M35" s="140" t="s">
        <v>2654</v>
      </c>
      <c r="N35" s="165" t="s">
        <v>2654</v>
      </c>
    </row>
    <row r="36" spans="1:20" x14ac:dyDescent="0.2">
      <c r="A36" s="30" t="s">
        <v>2653</v>
      </c>
      <c r="B36" s="59">
        <v>2.8129487523773098</v>
      </c>
      <c r="C36" s="60"/>
      <c r="D36" s="128">
        <v>3.0012433658254123</v>
      </c>
      <c r="E36" s="33" t="s">
        <v>2654</v>
      </c>
      <c r="F36" s="33" t="s">
        <v>2654</v>
      </c>
      <c r="G36" s="33">
        <v>2.5770802664363894</v>
      </c>
      <c r="H36" s="76">
        <v>4.3741377970374771</v>
      </c>
      <c r="I36" s="145">
        <v>2.5063310498826943</v>
      </c>
      <c r="J36" s="33" t="s">
        <v>2654</v>
      </c>
      <c r="K36" s="33" t="s">
        <v>2654</v>
      </c>
      <c r="L36" s="33">
        <v>2.7831481661999264</v>
      </c>
      <c r="M36" s="138" t="s">
        <v>2654</v>
      </c>
      <c r="N36" s="163" t="s">
        <v>2654</v>
      </c>
    </row>
    <row r="37" spans="1:20" x14ac:dyDescent="0.2">
      <c r="A37" s="42" t="s">
        <v>772</v>
      </c>
      <c r="B37" s="63">
        <v>4.0844309701104917</v>
      </c>
      <c r="C37" s="64"/>
      <c r="D37" s="130">
        <v>3.6553638217361946</v>
      </c>
      <c r="E37" s="46" t="s">
        <v>2654</v>
      </c>
      <c r="F37" s="46" t="s">
        <v>2654</v>
      </c>
      <c r="G37" s="46">
        <v>2.7702533331308814</v>
      </c>
      <c r="H37" s="78">
        <v>4.3741377970374771</v>
      </c>
      <c r="I37" s="147">
        <v>2.5063310498826943</v>
      </c>
      <c r="J37" s="46" t="s">
        <v>2654</v>
      </c>
      <c r="K37" s="46" t="s">
        <v>2654</v>
      </c>
      <c r="L37" s="46">
        <v>3.7047212642162841</v>
      </c>
      <c r="M37" s="140" t="s">
        <v>2654</v>
      </c>
      <c r="N37" s="165" t="s">
        <v>2654</v>
      </c>
    </row>
    <row r="38" spans="1:20" ht="15" thickBot="1" x14ac:dyDescent="0.25">
      <c r="A38" s="48" t="s">
        <v>773</v>
      </c>
      <c r="B38" s="65">
        <v>5.2990162643754717</v>
      </c>
      <c r="C38" s="66"/>
      <c r="D38" s="131">
        <v>4.281952591481355</v>
      </c>
      <c r="E38" s="52" t="s">
        <v>2654</v>
      </c>
      <c r="F38" s="52" t="s">
        <v>2654</v>
      </c>
      <c r="G38" s="52">
        <v>2.8861571731475761</v>
      </c>
      <c r="H38" s="79">
        <v>4.3741377970374771</v>
      </c>
      <c r="I38" s="148">
        <v>2.5063310498826943</v>
      </c>
      <c r="J38" s="52" t="s">
        <v>2654</v>
      </c>
      <c r="K38" s="52" t="s">
        <v>2654</v>
      </c>
      <c r="L38" s="52">
        <v>4.3935683556718965</v>
      </c>
      <c r="M38" s="141" t="s">
        <v>2654</v>
      </c>
      <c r="N38" s="166" t="s">
        <v>2654</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1.7358897890242415</v>
      </c>
      <c r="B41" s="184">
        <f t="shared" si="0"/>
        <v>0</v>
      </c>
      <c r="C41" s="184">
        <f t="shared" si="0"/>
        <v>2.9069926317522192</v>
      </c>
      <c r="D41" s="184">
        <f t="shared" si="0"/>
        <v>1.539808645481531</v>
      </c>
      <c r="E41" s="184">
        <f t="shared" si="0"/>
        <v>1.742581408988374</v>
      </c>
      <c r="F41" s="184">
        <f t="shared" si="0"/>
        <v>1.2411204341476341</v>
      </c>
      <c r="G41" s="184">
        <f t="shared" si="0"/>
        <v>1.5430691902863571</v>
      </c>
      <c r="H41" s="184" t="str">
        <f t="shared" si="0"/>
        <v/>
      </c>
      <c r="I41" s="184" t="str">
        <f t="shared" si="0"/>
        <v/>
      </c>
      <c r="J41" s="184">
        <f t="shared" si="0"/>
        <v>1.9885619116402298</v>
      </c>
      <c r="K41" s="184" t="str">
        <f t="shared" si="0"/>
        <v/>
      </c>
      <c r="L41" s="183" t="s">
        <v>778</v>
      </c>
      <c r="M41" s="184">
        <f t="shared" ref="M41:S41" si="1">IF(H31=0,"",H35)</f>
        <v>4.3741377970374771</v>
      </c>
      <c r="N41" s="184">
        <f t="shared" si="1"/>
        <v>2.5063310498826943</v>
      </c>
      <c r="O41" s="184" t="str">
        <f t="shared" si="1"/>
        <v/>
      </c>
      <c r="P41" s="184" t="str">
        <f t="shared" si="1"/>
        <v/>
      </c>
      <c r="Q41" s="184">
        <f t="shared" si="1"/>
        <v>1.9095987500237916</v>
      </c>
      <c r="R41" s="184" t="str">
        <f t="shared" si="1"/>
        <v/>
      </c>
      <c r="S41" s="184" t="str">
        <f t="shared" si="1"/>
        <v/>
      </c>
    </row>
    <row r="42" spans="1:20" x14ac:dyDescent="0.2">
      <c r="A42" s="184">
        <f t="shared" ref="A42:K42" si="2">IF(B7=0,"",B12-B11)</f>
        <v>1.0770589633530683</v>
      </c>
      <c r="B42" s="184">
        <f t="shared" si="2"/>
        <v>0</v>
      </c>
      <c r="C42" s="184">
        <f t="shared" si="2"/>
        <v>0.4598778187186654</v>
      </c>
      <c r="D42" s="184">
        <f t="shared" si="2"/>
        <v>0.97873865842055907</v>
      </c>
      <c r="E42" s="184">
        <f t="shared" si="2"/>
        <v>0.91873075463926734</v>
      </c>
      <c r="F42" s="184">
        <f t="shared" si="2"/>
        <v>0.37044206585236594</v>
      </c>
      <c r="G42" s="184">
        <f t="shared" si="2"/>
        <v>0</v>
      </c>
      <c r="H42" s="184" t="str">
        <f t="shared" si="2"/>
        <v/>
      </c>
      <c r="I42" s="184" t="str">
        <f t="shared" si="2"/>
        <v/>
      </c>
      <c r="J42" s="184">
        <f t="shared" si="2"/>
        <v>0.84076517927009364</v>
      </c>
      <c r="K42" s="184" t="str">
        <f t="shared" si="2"/>
        <v/>
      </c>
      <c r="L42" s="183" t="s">
        <v>779</v>
      </c>
      <c r="M42" s="184">
        <f t="shared" ref="M42:S42" si="3">IF(H31=0,"",H36-H35)</f>
        <v>0</v>
      </c>
      <c r="N42" s="184">
        <f t="shared" si="3"/>
        <v>0</v>
      </c>
      <c r="O42" s="184" t="str">
        <f t="shared" si="3"/>
        <v/>
      </c>
      <c r="P42" s="184" t="str">
        <f t="shared" si="3"/>
        <v/>
      </c>
      <c r="Q42" s="184">
        <f t="shared" si="3"/>
        <v>0.8735494161761348</v>
      </c>
      <c r="R42" s="184" t="str">
        <f t="shared" si="3"/>
        <v/>
      </c>
      <c r="S42" s="184" t="str">
        <f t="shared" si="3"/>
        <v/>
      </c>
    </row>
    <row r="43" spans="1:20" x14ac:dyDescent="0.2">
      <c r="A43" s="184">
        <f t="shared" ref="A43:K43" si="4">IF(B7=0,"",B13-B12)</f>
        <v>1.2714822177331819</v>
      </c>
      <c r="B43" s="184">
        <f t="shared" si="4"/>
        <v>0</v>
      </c>
      <c r="C43" s="184">
        <f t="shared" si="4"/>
        <v>1.4124218549161696</v>
      </c>
      <c r="D43" s="184">
        <f t="shared" si="4"/>
        <v>1.3810838426835383</v>
      </c>
      <c r="E43" s="184">
        <f t="shared" si="4"/>
        <v>1.3973042273582235</v>
      </c>
      <c r="F43" s="184">
        <f t="shared" si="4"/>
        <v>1.4870900225737194</v>
      </c>
      <c r="G43" s="184">
        <f t="shared" si="4"/>
        <v>0</v>
      </c>
      <c r="H43" s="184" t="str">
        <f t="shared" si="4"/>
        <v/>
      </c>
      <c r="I43" s="184" t="str">
        <f t="shared" si="4"/>
        <v/>
      </c>
      <c r="J43" s="184">
        <f t="shared" si="4"/>
        <v>0.8753941733059607</v>
      </c>
      <c r="K43" s="184" t="str">
        <f t="shared" si="4"/>
        <v/>
      </c>
      <c r="L43" s="183" t="s">
        <v>780</v>
      </c>
      <c r="M43" s="184">
        <f t="shared" ref="M43:S43" si="5">IF(H31=0,"",H37-H36)</f>
        <v>0</v>
      </c>
      <c r="N43" s="184">
        <f t="shared" si="5"/>
        <v>0</v>
      </c>
      <c r="O43" s="184" t="str">
        <f t="shared" si="5"/>
        <v/>
      </c>
      <c r="P43" s="184" t="str">
        <f t="shared" si="5"/>
        <v/>
      </c>
      <c r="Q43" s="184">
        <f t="shared" si="5"/>
        <v>0.92157309801635767</v>
      </c>
      <c r="R43" s="184" t="str">
        <f t="shared" si="5"/>
        <v/>
      </c>
      <c r="S43" s="184" t="str">
        <f t="shared" si="5"/>
        <v/>
      </c>
    </row>
    <row r="44" spans="1:20" x14ac:dyDescent="0.2">
      <c r="A44" s="184">
        <f t="shared" ref="A44:K44" si="6">IF(B7=0,"",B11-B10)</f>
        <v>0.87085994098977249</v>
      </c>
      <c r="B44" s="184">
        <f t="shared" si="6"/>
        <v>0</v>
      </c>
      <c r="C44" s="184">
        <f t="shared" si="6"/>
        <v>0.61413207234400824</v>
      </c>
      <c r="D44" s="184">
        <f t="shared" si="6"/>
        <v>0.6859006599375137</v>
      </c>
      <c r="E44" s="184">
        <f t="shared" si="6"/>
        <v>0.87848559850423502</v>
      </c>
      <c r="F44" s="184">
        <f t="shared" si="6"/>
        <v>0.55452296475228158</v>
      </c>
      <c r="G44" s="184">
        <f t="shared" si="6"/>
        <v>0</v>
      </c>
      <c r="H44" s="184" t="str">
        <f t="shared" si="6"/>
        <v/>
      </c>
      <c r="I44" s="184" t="str">
        <f t="shared" si="6"/>
        <v/>
      </c>
      <c r="J44" s="184">
        <f t="shared" si="6"/>
        <v>0.37495473055308626</v>
      </c>
      <c r="K44" s="184" t="str">
        <f t="shared" si="6"/>
        <v/>
      </c>
      <c r="L44" s="183" t="s">
        <v>781</v>
      </c>
      <c r="M44" s="184">
        <f t="shared" ref="M44:S44" si="7">IF(H31=0,"",H35-H34)</f>
        <v>0</v>
      </c>
      <c r="N44" s="184">
        <f t="shared" si="7"/>
        <v>0</v>
      </c>
      <c r="O44" s="184" t="str">
        <f t="shared" si="7"/>
        <v/>
      </c>
      <c r="P44" s="184" t="str">
        <f t="shared" si="7"/>
        <v/>
      </c>
      <c r="Q44" s="184">
        <f t="shared" si="7"/>
        <v>0.21252468458783236</v>
      </c>
      <c r="R44" s="184" t="str">
        <f t="shared" si="7"/>
        <v/>
      </c>
      <c r="S44" s="184" t="str">
        <f t="shared" si="7"/>
        <v/>
      </c>
    </row>
    <row r="45" spans="1:20" x14ac:dyDescent="0.2">
      <c r="A45" s="184">
        <f t="shared" ref="A45:K45" si="8">IF(B7=0,"",B14-B13)</f>
        <v>1.21458529426498</v>
      </c>
      <c r="B45" s="184">
        <f t="shared" si="8"/>
        <v>0</v>
      </c>
      <c r="C45" s="184">
        <f t="shared" si="8"/>
        <v>2.6642530478727462</v>
      </c>
      <c r="D45" s="184">
        <f t="shared" si="8"/>
        <v>1.4129085180312648</v>
      </c>
      <c r="E45" s="184">
        <f t="shared" si="8"/>
        <v>1.319163116210742</v>
      </c>
      <c r="F45" s="184">
        <f t="shared" si="8"/>
        <v>1.6321797214966121</v>
      </c>
      <c r="G45" s="184">
        <f t="shared" si="8"/>
        <v>0</v>
      </c>
      <c r="H45" s="184" t="str">
        <f t="shared" si="8"/>
        <v/>
      </c>
      <c r="I45" s="184" t="str">
        <f t="shared" si="8"/>
        <v/>
      </c>
      <c r="J45" s="184">
        <f t="shared" si="8"/>
        <v>0.8972949814796487</v>
      </c>
      <c r="K45" s="184" t="str">
        <f t="shared" si="8"/>
        <v/>
      </c>
      <c r="L45" s="183" t="s">
        <v>782</v>
      </c>
      <c r="M45" s="184">
        <f t="shared" ref="M45:S45" si="9">IF(H31=0,"",H38-H37)</f>
        <v>0</v>
      </c>
      <c r="N45" s="184">
        <f t="shared" si="9"/>
        <v>0</v>
      </c>
      <c r="O45" s="184" t="str">
        <f t="shared" si="9"/>
        <v/>
      </c>
      <c r="P45" s="184" t="str">
        <f t="shared" si="9"/>
        <v/>
      </c>
      <c r="Q45" s="184">
        <f t="shared" si="9"/>
        <v>0.6888470914556124</v>
      </c>
      <c r="R45" s="184" t="str">
        <f t="shared" si="9"/>
        <v/>
      </c>
      <c r="S45" s="184" t="str">
        <f t="shared" si="9"/>
        <v/>
      </c>
    </row>
    <row r="46" spans="1:20" x14ac:dyDescent="0.2">
      <c r="A46" s="184">
        <f t="shared" ref="A46:K46" si="10">IF(B7=0,"",B8)</f>
        <v>3.355353292859681</v>
      </c>
      <c r="B46" s="184" t="str">
        <f t="shared" si="10"/>
        <v/>
      </c>
      <c r="C46" s="184">
        <f t="shared" si="10"/>
        <v>4.6654853337784017</v>
      </c>
      <c r="D46" s="184">
        <f t="shared" si="10"/>
        <v>3.1096818691242656</v>
      </c>
      <c r="E46" s="184">
        <f t="shared" si="10"/>
        <v>3.3272715264662662</v>
      </c>
      <c r="F46" s="184">
        <f t="shared" si="10"/>
        <v>2.4594708428302567</v>
      </c>
      <c r="G46" s="184">
        <f t="shared" si="10"/>
        <v>1.5430691902863571</v>
      </c>
      <c r="H46" s="184" t="str">
        <f t="shared" si="10"/>
        <v/>
      </c>
      <c r="I46" s="184" t="str">
        <f t="shared" si="10"/>
        <v/>
      </c>
      <c r="J46" s="184">
        <f t="shared" si="10"/>
        <v>2.9109618233193841</v>
      </c>
      <c r="K46" s="184" t="str">
        <f t="shared" si="10"/>
        <v/>
      </c>
      <c r="L46" s="183" t="s">
        <v>783</v>
      </c>
      <c r="M46" s="184">
        <f t="shared" ref="M46:S46" si="11">IF(H31=0,"",H32)</f>
        <v>4.3741377970374771</v>
      </c>
      <c r="N46" s="184">
        <f t="shared" si="11"/>
        <v>2.5063310498826943</v>
      </c>
      <c r="O46" s="184" t="str">
        <f t="shared" si="11"/>
        <v/>
      </c>
      <c r="P46" s="184" t="str">
        <f t="shared" si="11"/>
        <v/>
      </c>
      <c r="Q46" s="184">
        <f t="shared" si="11"/>
        <v>2.957930195769261</v>
      </c>
      <c r="R46" s="184" t="str">
        <f t="shared" si="11"/>
        <v/>
      </c>
      <c r="S46" s="184" t="str">
        <f t="shared" si="11"/>
        <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1.7358897890242415</v>
      </c>
      <c r="C49" s="184">
        <v>0</v>
      </c>
      <c r="D49" s="184">
        <f t="shared" ref="D49:O49" si="12">IF(D19=0,"",D23)</f>
        <v>2.9069926317522192</v>
      </c>
      <c r="E49" s="184">
        <f t="shared" si="12"/>
        <v>1.742581408988374</v>
      </c>
      <c r="F49" s="184">
        <f t="shared" si="12"/>
        <v>1.9425393282276837</v>
      </c>
      <c r="G49" s="184">
        <f t="shared" si="12"/>
        <v>1.0084971802698599</v>
      </c>
      <c r="H49" s="184">
        <f t="shared" si="12"/>
        <v>1.5876267957585894</v>
      </c>
      <c r="I49" s="184" t="str">
        <f t="shared" si="12"/>
        <v/>
      </c>
      <c r="J49" s="184" t="str">
        <f t="shared" si="12"/>
        <v/>
      </c>
      <c r="K49" s="184">
        <f t="shared" si="12"/>
        <v>1.5430691902863571</v>
      </c>
      <c r="L49" s="184" t="str">
        <f t="shared" si="12"/>
        <v/>
      </c>
      <c r="M49" s="184" t="str">
        <f t="shared" si="12"/>
        <v/>
      </c>
      <c r="N49" s="184" t="str">
        <f t="shared" si="12"/>
        <v/>
      </c>
      <c r="O49" s="184" t="str">
        <f t="shared" si="12"/>
        <v/>
      </c>
      <c r="P49" s="184">
        <f>IF(D31=0,"",D35)</f>
        <v>2.0886932871049337</v>
      </c>
      <c r="Q49" s="184" t="str">
        <f>IF(E31=0,"",E35)</f>
        <v/>
      </c>
      <c r="R49" s="184" t="str">
        <f>IF(F31=0,"",F35)</f>
        <v/>
      </c>
      <c r="S49" s="184">
        <f>IF(G31=0,"",G35)</f>
        <v>2.3839071997418975</v>
      </c>
    </row>
    <row r="50" spans="1:29" x14ac:dyDescent="0.2">
      <c r="A50" s="183" t="s">
        <v>779</v>
      </c>
      <c r="B50" s="184">
        <f>IF(B19=0,"",B24-B23)</f>
        <v>1.0770589633530683</v>
      </c>
      <c r="C50" s="184">
        <v>0</v>
      </c>
      <c r="D50" s="184">
        <f t="shared" ref="D50:O50" si="13">IF(D19=0,"",D24-D23)</f>
        <v>0.4598778187186654</v>
      </c>
      <c r="E50" s="184">
        <f t="shared" si="13"/>
        <v>0.79190079950674774</v>
      </c>
      <c r="F50" s="184">
        <f t="shared" si="13"/>
        <v>1.1228352982719882</v>
      </c>
      <c r="G50" s="184">
        <f t="shared" si="13"/>
        <v>0.70880362556031584</v>
      </c>
      <c r="H50" s="184">
        <f t="shared" si="13"/>
        <v>2.393570424141056E-2</v>
      </c>
      <c r="I50" s="184" t="str">
        <f t="shared" si="13"/>
        <v/>
      </c>
      <c r="J50" s="184" t="str">
        <f t="shared" si="13"/>
        <v/>
      </c>
      <c r="K50" s="184">
        <f t="shared" si="13"/>
        <v>0</v>
      </c>
      <c r="L50" s="184" t="str">
        <f t="shared" si="13"/>
        <v/>
      </c>
      <c r="M50" s="184" t="str">
        <f t="shared" si="13"/>
        <v/>
      </c>
      <c r="N50" s="184" t="str">
        <f t="shared" si="13"/>
        <v/>
      </c>
      <c r="O50" s="184" t="str">
        <f t="shared" si="13"/>
        <v/>
      </c>
      <c r="P50" s="184">
        <f>IF(D31=0,"",D36-D35)</f>
        <v>0.91255007872047855</v>
      </c>
      <c r="Q50" s="184" t="str">
        <f>IF(E31=0,"",E36-E35)</f>
        <v/>
      </c>
      <c r="R50" s="184" t="str">
        <f>IF(F31=0,"",F36-F35)</f>
        <v/>
      </c>
      <c r="S50" s="184">
        <f>IF(G31=0,"",G36-G35)</f>
        <v>0.19317306669449197</v>
      </c>
    </row>
    <row r="51" spans="1:29" x14ac:dyDescent="0.2">
      <c r="A51" s="183" t="s">
        <v>780</v>
      </c>
      <c r="B51" s="184">
        <f>IF(B19=0,"",B25-B24)</f>
        <v>1.2714822177331819</v>
      </c>
      <c r="C51" s="184">
        <v>0</v>
      </c>
      <c r="D51" s="184">
        <f t="shared" ref="D51:O51" si="14">IF(D19=0,"",D25-D24)</f>
        <v>1.4124218549161696</v>
      </c>
      <c r="E51" s="184">
        <f t="shared" si="14"/>
        <v>1.5241341824907431</v>
      </c>
      <c r="F51" s="184">
        <f t="shared" si="14"/>
        <v>0.85324054190147303</v>
      </c>
      <c r="G51" s="184">
        <f t="shared" si="14"/>
        <v>1.3194215244275256</v>
      </c>
      <c r="H51" s="184">
        <f t="shared" si="14"/>
        <v>1.3842633410038505</v>
      </c>
      <c r="I51" s="184" t="str">
        <f t="shared" si="14"/>
        <v/>
      </c>
      <c r="J51" s="184" t="str">
        <f t="shared" si="14"/>
        <v/>
      </c>
      <c r="K51" s="184">
        <f t="shared" si="14"/>
        <v>0</v>
      </c>
      <c r="L51" s="184" t="str">
        <f t="shared" si="14"/>
        <v/>
      </c>
      <c r="M51" s="184" t="str">
        <f t="shared" si="14"/>
        <v/>
      </c>
      <c r="N51" s="184" t="str">
        <f t="shared" si="14"/>
        <v/>
      </c>
      <c r="O51" s="184" t="str">
        <f t="shared" si="14"/>
        <v/>
      </c>
      <c r="P51" s="184">
        <f>IF(D31=0,"",D37-D36)</f>
        <v>0.65412045591078227</v>
      </c>
      <c r="Q51" s="184" t="str">
        <f>IF(E31=0,"",E37-E36)</f>
        <v/>
      </c>
      <c r="R51" s="184" t="str">
        <f>IF(F31=0,"",F37-F36)</f>
        <v/>
      </c>
      <c r="S51" s="184">
        <f>IF(G31=0,"",G37-G36)</f>
        <v>0.19317306669449197</v>
      </c>
    </row>
    <row r="52" spans="1:29" x14ac:dyDescent="0.2">
      <c r="A52" s="183" t="s">
        <v>781</v>
      </c>
      <c r="B52" s="184">
        <f>IF(B19=0,"",B23-B22)</f>
        <v>0.87085994098977249</v>
      </c>
      <c r="C52" s="184">
        <v>0</v>
      </c>
      <c r="D52" s="184">
        <f t="shared" ref="D52:O52" si="15">IF(D19=0,"",D23-D22)</f>
        <v>0.61413207234400824</v>
      </c>
      <c r="E52" s="184">
        <f t="shared" si="15"/>
        <v>0.87303977135028343</v>
      </c>
      <c r="F52" s="184">
        <f t="shared" si="15"/>
        <v>0.76685008463579818</v>
      </c>
      <c r="G52" s="184">
        <f t="shared" si="15"/>
        <v>0.33852574797036727</v>
      </c>
      <c r="H52" s="184">
        <f t="shared" si="15"/>
        <v>1.4361422544846514E-2</v>
      </c>
      <c r="I52" s="184" t="str">
        <f t="shared" si="15"/>
        <v/>
      </c>
      <c r="J52" s="184" t="str">
        <f t="shared" si="15"/>
        <v/>
      </c>
      <c r="K52" s="184">
        <f t="shared" si="15"/>
        <v>0</v>
      </c>
      <c r="L52" s="184" t="str">
        <f t="shared" si="15"/>
        <v/>
      </c>
      <c r="M52" s="184" t="str">
        <f t="shared" si="15"/>
        <v/>
      </c>
      <c r="N52" s="184" t="str">
        <f t="shared" si="15"/>
        <v/>
      </c>
      <c r="O52" s="184" t="str">
        <f t="shared" si="15"/>
        <v/>
      </c>
      <c r="P52" s="184">
        <f>IF(D31=0,"",D35-D34)</f>
        <v>1.0917620908026122</v>
      </c>
      <c r="Q52" s="184" t="str">
        <f>IF(E31=0,"",E35-E34)</f>
        <v/>
      </c>
      <c r="R52" s="184" t="str">
        <f>IF(F31=0,"",F35-F34)</f>
        <v/>
      </c>
      <c r="S52" s="184">
        <f>IF(G31=0,"",G35-G34)</f>
        <v>0.11590384001669474</v>
      </c>
      <c r="AB52" s="15"/>
      <c r="AC52" s="15"/>
    </row>
    <row r="53" spans="1:29" x14ac:dyDescent="0.2">
      <c r="A53" s="183" t="s">
        <v>782</v>
      </c>
      <c r="B53" s="184">
        <f>IF(B19=0,"",B26-B25)</f>
        <v>1.21458529426498</v>
      </c>
      <c r="C53" s="184">
        <v>0</v>
      </c>
      <c r="D53" s="184">
        <f t="shared" ref="D53:O53" si="16">IF(D19=0,"",D26-D25)</f>
        <v>2.6642530478727462</v>
      </c>
      <c r="E53" s="184">
        <f t="shared" si="16"/>
        <v>1.271954473952924</v>
      </c>
      <c r="F53" s="184">
        <f t="shared" si="16"/>
        <v>1.3861186841077813</v>
      </c>
      <c r="G53" s="184">
        <f t="shared" si="16"/>
        <v>1.5801357081553178</v>
      </c>
      <c r="H53" s="184">
        <f t="shared" si="16"/>
        <v>0.83055800460231044</v>
      </c>
      <c r="I53" s="184" t="str">
        <f t="shared" si="16"/>
        <v/>
      </c>
      <c r="J53" s="184" t="str">
        <f t="shared" si="16"/>
        <v/>
      </c>
      <c r="K53" s="184">
        <f t="shared" si="16"/>
        <v>0</v>
      </c>
      <c r="L53" s="184" t="str">
        <f t="shared" si="16"/>
        <v/>
      </c>
      <c r="M53" s="184" t="str">
        <f t="shared" si="16"/>
        <v/>
      </c>
      <c r="N53" s="184" t="str">
        <f t="shared" si="16"/>
        <v/>
      </c>
      <c r="O53" s="184" t="str">
        <f t="shared" si="16"/>
        <v/>
      </c>
      <c r="P53" s="184">
        <f>IF(D31=0,"",D38-D37)</f>
        <v>0.62658876974516042</v>
      </c>
      <c r="Q53" s="184" t="str">
        <f>IF(E31=0,"",E38-E37)</f>
        <v/>
      </c>
      <c r="R53" s="184" t="str">
        <f>IF(F31=0,"",F38-F37)</f>
        <v/>
      </c>
      <c r="S53" s="184">
        <f>IF(G31=0,"",G38-G37)</f>
        <v>0.11590384001669474</v>
      </c>
      <c r="AB53" s="15"/>
      <c r="AC53" s="15"/>
    </row>
    <row r="54" spans="1:29" x14ac:dyDescent="0.2">
      <c r="A54" s="183" t="s">
        <v>783</v>
      </c>
      <c r="B54" s="184">
        <f t="shared" ref="B54:O54" si="17">IF(B19=0,"",B20)</f>
        <v>3.355353292859681</v>
      </c>
      <c r="C54" s="184" t="str">
        <f t="shared" si="17"/>
        <v/>
      </c>
      <c r="D54" s="184">
        <f t="shared" si="17"/>
        <v>4.6654853337784017</v>
      </c>
      <c r="E54" s="184">
        <f t="shared" si="17"/>
        <v>3.0777002054865314</v>
      </c>
      <c r="F54" s="184">
        <f t="shared" si="17"/>
        <v>3.9823962440380711</v>
      </c>
      <c r="G54" s="184">
        <f t="shared" si="17"/>
        <v>2.4468329681849625</v>
      </c>
      <c r="H54" s="184">
        <f t="shared" si="17"/>
        <v>2.5184475911749598</v>
      </c>
      <c r="I54" s="184" t="str">
        <f t="shared" si="17"/>
        <v/>
      </c>
      <c r="J54" s="184" t="str">
        <f t="shared" si="17"/>
        <v/>
      </c>
      <c r="K54" s="184">
        <f t="shared" si="17"/>
        <v>1.5430691902863571</v>
      </c>
      <c r="L54" s="184" t="str">
        <f t="shared" si="17"/>
        <v/>
      </c>
      <c r="M54" s="184" t="str">
        <f t="shared" si="17"/>
        <v/>
      </c>
      <c r="N54" s="184" t="str">
        <f t="shared" si="17"/>
        <v/>
      </c>
      <c r="O54" s="184" t="str">
        <f t="shared" si="17"/>
        <v/>
      </c>
      <c r="P54" s="184">
        <f>IF(D31=0,"",D32)</f>
        <v>2.7428137430157165</v>
      </c>
      <c r="Q54" s="184" t="str">
        <f>IF(E31=0,"",E32)</f>
        <v/>
      </c>
      <c r="R54" s="184" t="str">
        <f>IF(F31=0,"",F32)</f>
        <v/>
      </c>
      <c r="S54" s="184">
        <f>IF(G31=0,"",G32)</f>
        <v>2.5770802664363894</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2.0807455624327642</v>
      </c>
      <c r="C60" s="69">
        <v>0.71336247685023713</v>
      </c>
      <c r="D60" s="69">
        <v>1.3673830855825271</v>
      </c>
      <c r="E60" s="69">
        <v>0.41226509454760241</v>
      </c>
      <c r="F60" s="69">
        <v>1.334486789981159E-2</v>
      </c>
      <c r="G60" s="70">
        <v>0.17542019376770951</v>
      </c>
      <c r="H60" s="171">
        <v>2.6817757186478879</v>
      </c>
      <c r="I60" s="68">
        <v>2.6019866913471516E-2</v>
      </c>
      <c r="J60" s="171">
        <v>2.6557558517344173</v>
      </c>
      <c r="K60" s="68">
        <v>9.6611039798526617E-5</v>
      </c>
      <c r="L60" s="171">
        <v>2.6556592406946189</v>
      </c>
      <c r="M60" s="169">
        <v>3.9593401407255605E-2</v>
      </c>
      <c r="N60" s="69">
        <v>1.2272171365672779E-2</v>
      </c>
      <c r="O60" s="69">
        <v>8.6262451154411786E-3</v>
      </c>
      <c r="P60" s="69">
        <v>5.7816717045225778E-3</v>
      </c>
      <c r="Q60" s="69">
        <v>1.9391247253339372E-3</v>
      </c>
      <c r="R60" s="70">
        <v>6.8212614318226061E-2</v>
      </c>
      <c r="S60" s="71">
        <v>2.723871855012844</v>
      </c>
    </row>
    <row r="61" spans="1:29" x14ac:dyDescent="0.2">
      <c r="A61" s="30" t="s">
        <v>794</v>
      </c>
      <c r="B61" s="72">
        <v>0.76389260331887121</v>
      </c>
      <c r="C61" s="73">
        <v>0.26189281831941147</v>
      </c>
      <c r="D61" s="73">
        <v>0.50199978499945963</v>
      </c>
      <c r="E61" s="73">
        <v>0.15135260265232206</v>
      </c>
      <c r="F61" s="73">
        <v>4.8992275004613476E-3</v>
      </c>
      <c r="G61" s="74">
        <v>6.4401044948159777E-2</v>
      </c>
      <c r="H61" s="172">
        <v>0.98454547841981443</v>
      </c>
      <c r="I61" s="72">
        <v>9.5525297438593428E-3</v>
      </c>
      <c r="J61" s="172">
        <v>0.97499294867595543</v>
      </c>
      <c r="K61" s="72">
        <v>3.5468276387793233E-5</v>
      </c>
      <c r="L61" s="172">
        <v>0.97495748039956764</v>
      </c>
      <c r="M61" s="170">
        <v>1.4535706345506076E-2</v>
      </c>
      <c r="N61" s="73">
        <v>4.5054143582738074E-3</v>
      </c>
      <c r="O61" s="73">
        <v>3.1669056308820014E-3</v>
      </c>
      <c r="P61" s="73">
        <v>2.1225931366346583E-3</v>
      </c>
      <c r="Q61" s="73">
        <v>7.1190012913613864E-4</v>
      </c>
      <c r="R61" s="74">
        <v>2.5042519600432678E-2</v>
      </c>
      <c r="S61" s="75">
        <v>1</v>
      </c>
    </row>
    <row r="62" spans="1:29" x14ac:dyDescent="0.2">
      <c r="A62" s="30" t="s">
        <v>775</v>
      </c>
      <c r="B62" s="32">
        <v>2.5614634993155074</v>
      </c>
      <c r="C62" s="33">
        <v>0.91939221929293757</v>
      </c>
      <c r="D62" s="33">
        <v>1.6420712800225707</v>
      </c>
      <c r="E62" s="33">
        <v>0.47164566026713345</v>
      </c>
      <c r="F62" s="33">
        <v>2.0203191282374591E-2</v>
      </c>
      <c r="G62" s="76">
        <v>0.22880044055541221</v>
      </c>
      <c r="H62" s="34">
        <v>3.2821127914204262</v>
      </c>
      <c r="I62" s="32">
        <v>4.4564445595434113E-2</v>
      </c>
      <c r="J62" s="34">
        <v>3.2375483458249938</v>
      </c>
      <c r="K62" s="32">
        <v>8.8987798246966039E-5</v>
      </c>
      <c r="L62" s="34">
        <v>3.2374593580267468</v>
      </c>
      <c r="M62" s="128">
        <v>7.691133834331966E-2</v>
      </c>
      <c r="N62" s="33">
        <v>1.6252970153927866E-2</v>
      </c>
      <c r="O62" s="33">
        <v>1.1322078197191013E-2</v>
      </c>
      <c r="P62" s="33">
        <v>9.5583166654225372E-3</v>
      </c>
      <c r="Q62" s="33">
        <v>3.8492314730729348E-3</v>
      </c>
      <c r="R62" s="76">
        <v>0.11789393483293405</v>
      </c>
      <c r="S62" s="59">
        <v>3.355353292859681</v>
      </c>
    </row>
    <row r="63" spans="1:29" ht="15" thickBot="1" x14ac:dyDescent="0.25">
      <c r="A63" s="30" t="s">
        <v>2652</v>
      </c>
      <c r="B63" s="32">
        <v>2.5797710918123866</v>
      </c>
      <c r="C63" s="33">
        <v>0.87121736640249914</v>
      </c>
      <c r="D63" s="33">
        <v>2.0888782505000978</v>
      </c>
      <c r="E63" s="33">
        <v>0.55392428971473118</v>
      </c>
      <c r="F63" s="33">
        <v>7.1433856662601214E-2</v>
      </c>
      <c r="G63" s="76">
        <v>0.33813167169390784</v>
      </c>
      <c r="H63" s="34">
        <v>3.1056535573882935</v>
      </c>
      <c r="I63" s="32">
        <v>0.19844298211027364</v>
      </c>
      <c r="J63" s="34">
        <v>2.9769635725099448</v>
      </c>
      <c r="K63" s="32">
        <v>6.1667321566999497E-4</v>
      </c>
      <c r="L63" s="34">
        <v>2.9769672928781157</v>
      </c>
      <c r="M63" s="128">
        <v>0.29773002007084026</v>
      </c>
      <c r="N63" s="33">
        <v>2.5066208185315283E-2</v>
      </c>
      <c r="O63" s="33">
        <v>1.5542555398262386E-2</v>
      </c>
      <c r="P63" s="33">
        <v>1.6451130565859399E-2</v>
      </c>
      <c r="Q63" s="33">
        <v>1.3284900218607881E-2</v>
      </c>
      <c r="R63" s="76">
        <v>0.33851295889739352</v>
      </c>
      <c r="S63" s="59">
        <v>3.0769280057264661</v>
      </c>
    </row>
    <row r="64" spans="1:29" x14ac:dyDescent="0.2">
      <c r="A64" s="36" t="s">
        <v>770</v>
      </c>
      <c r="B64" s="39">
        <v>0.64573959629416255</v>
      </c>
      <c r="C64" s="40">
        <v>0.11392745876861078</v>
      </c>
      <c r="D64" s="40">
        <v>0</v>
      </c>
      <c r="E64" s="40">
        <v>0</v>
      </c>
      <c r="F64" s="40">
        <v>0</v>
      </c>
      <c r="G64" s="77">
        <v>0</v>
      </c>
      <c r="H64" s="41">
        <v>0.84899096301067456</v>
      </c>
      <c r="I64" s="39">
        <v>0</v>
      </c>
      <c r="J64" s="41">
        <v>0.8422737626411948</v>
      </c>
      <c r="K64" s="39">
        <v>0</v>
      </c>
      <c r="L64" s="41">
        <v>0.8422737626411948</v>
      </c>
      <c r="M64" s="129">
        <v>0</v>
      </c>
      <c r="N64" s="40">
        <v>0</v>
      </c>
      <c r="O64" s="40">
        <v>0</v>
      </c>
      <c r="P64" s="40">
        <v>0</v>
      </c>
      <c r="Q64" s="40">
        <v>0</v>
      </c>
      <c r="R64" s="77">
        <v>0</v>
      </c>
      <c r="S64" s="61">
        <v>0.86502984803446903</v>
      </c>
    </row>
    <row r="65" spans="1:19" x14ac:dyDescent="0.2">
      <c r="A65" s="42" t="s">
        <v>771</v>
      </c>
      <c r="B65" s="45">
        <v>1.3532356175608073</v>
      </c>
      <c r="C65" s="46">
        <v>0.38181354198730993</v>
      </c>
      <c r="D65" s="46">
        <v>0.64496642787609515</v>
      </c>
      <c r="E65" s="46">
        <v>0.10178496980063072</v>
      </c>
      <c r="F65" s="46">
        <v>0</v>
      </c>
      <c r="G65" s="78">
        <v>1.8649876444599756E-2</v>
      </c>
      <c r="H65" s="47">
        <v>1.6998752587545281</v>
      </c>
      <c r="I65" s="45">
        <v>0</v>
      </c>
      <c r="J65" s="47">
        <v>1.6998752587545281</v>
      </c>
      <c r="K65" s="45">
        <v>0</v>
      </c>
      <c r="L65" s="47">
        <v>1.6998752587545281</v>
      </c>
      <c r="M65" s="130">
        <v>1.1255857898425687E-2</v>
      </c>
      <c r="N65" s="46">
        <v>1.3157270551737823E-3</v>
      </c>
      <c r="O65" s="46">
        <v>1.7250639601802931E-3</v>
      </c>
      <c r="P65" s="46">
        <v>1.5991898810105564E-3</v>
      </c>
      <c r="Q65" s="46">
        <v>0</v>
      </c>
      <c r="R65" s="78">
        <v>2.3326920209400654E-2</v>
      </c>
      <c r="S65" s="63">
        <v>1.7358897890242415</v>
      </c>
    </row>
    <row r="66" spans="1:19" x14ac:dyDescent="0.2">
      <c r="A66" s="30" t="s">
        <v>2653</v>
      </c>
      <c r="B66" s="32">
        <v>2.1784417154348463</v>
      </c>
      <c r="C66" s="33">
        <v>0.69932434339903582</v>
      </c>
      <c r="D66" s="33">
        <v>1.3165061712458668</v>
      </c>
      <c r="E66" s="33">
        <v>0.32893020689655172</v>
      </c>
      <c r="F66" s="33">
        <v>7.2959532683560863E-6</v>
      </c>
      <c r="G66" s="76">
        <v>0.14714104445061263</v>
      </c>
      <c r="H66" s="34">
        <v>2.7815586909700736</v>
      </c>
      <c r="I66" s="32">
        <v>1.8963486140681108E-3</v>
      </c>
      <c r="J66" s="34">
        <v>2.759881289284253</v>
      </c>
      <c r="K66" s="32">
        <v>0</v>
      </c>
      <c r="L66" s="34">
        <v>2.759881289284253</v>
      </c>
      <c r="M66" s="128">
        <v>2.3875217022721433E-2</v>
      </c>
      <c r="N66" s="33">
        <v>8.1329465351622932E-3</v>
      </c>
      <c r="O66" s="33">
        <v>6.0650879323970166E-3</v>
      </c>
      <c r="P66" s="33">
        <v>3.7695154878328693E-3</v>
      </c>
      <c r="Q66" s="33">
        <v>0</v>
      </c>
      <c r="R66" s="76">
        <v>5.306746309305653E-2</v>
      </c>
      <c r="S66" s="59">
        <v>2.8129487523773098</v>
      </c>
    </row>
    <row r="67" spans="1:19" x14ac:dyDescent="0.2">
      <c r="A67" s="42" t="s">
        <v>772</v>
      </c>
      <c r="B67" s="45">
        <v>3.2174997798961109</v>
      </c>
      <c r="C67" s="46">
        <v>1.1121946358681296</v>
      </c>
      <c r="D67" s="46">
        <v>2.0441632960210705</v>
      </c>
      <c r="E67" s="46">
        <v>0.64051224854535926</v>
      </c>
      <c r="F67" s="46">
        <v>3.8290537927323479E-3</v>
      </c>
      <c r="G67" s="78">
        <v>0.28440944125627299</v>
      </c>
      <c r="H67" s="47">
        <v>3.9867212550857523</v>
      </c>
      <c r="I67" s="45">
        <v>1.8846335893709779E-2</v>
      </c>
      <c r="J67" s="47">
        <v>3.9420764072725318</v>
      </c>
      <c r="K67" s="45">
        <v>0</v>
      </c>
      <c r="L67" s="47">
        <v>3.9420764072725318</v>
      </c>
      <c r="M67" s="130">
        <v>5.2041984426091509E-2</v>
      </c>
      <c r="N67" s="46">
        <v>1.9981516122792621E-2</v>
      </c>
      <c r="O67" s="46">
        <v>1.3372699291958048E-2</v>
      </c>
      <c r="P67" s="46">
        <v>9.6256955167711954E-3</v>
      </c>
      <c r="Q67" s="46">
        <v>2.6597239983110099E-3</v>
      </c>
      <c r="R67" s="78">
        <v>9.8616712543670437E-2</v>
      </c>
      <c r="S67" s="63">
        <v>4.0844309701104917</v>
      </c>
    </row>
    <row r="68" spans="1:19" ht="15" thickBot="1" x14ac:dyDescent="0.25">
      <c r="A68" s="48" t="s">
        <v>773</v>
      </c>
      <c r="B68" s="51">
        <v>4.353201382585592</v>
      </c>
      <c r="C68" s="52">
        <v>1.962266471903402</v>
      </c>
      <c r="D68" s="52">
        <v>2.8151443362418407</v>
      </c>
      <c r="E68" s="52">
        <v>1.1422888143173446</v>
      </c>
      <c r="F68" s="52">
        <v>4.9954892605244189E-2</v>
      </c>
      <c r="G68" s="79">
        <v>0.49696694515636308</v>
      </c>
      <c r="H68" s="53">
        <v>5.1971896540913631</v>
      </c>
      <c r="I68" s="51">
        <v>8.587720177043684E-2</v>
      </c>
      <c r="J68" s="53">
        <v>5.1780272922787134</v>
      </c>
      <c r="K68" s="51">
        <v>0</v>
      </c>
      <c r="L68" s="53">
        <v>5.1780272922787134</v>
      </c>
      <c r="M68" s="131">
        <v>0.16201449861265546</v>
      </c>
      <c r="N68" s="52">
        <v>4.4161352366590141E-2</v>
      </c>
      <c r="O68" s="52">
        <v>2.8789850231026599E-2</v>
      </c>
      <c r="P68" s="52">
        <v>2.4173868801755698E-2</v>
      </c>
      <c r="Q68" s="52">
        <v>7.8118101472224215E-3</v>
      </c>
      <c r="R68" s="79">
        <v>0.23479093217202457</v>
      </c>
      <c r="S68" s="65">
        <v>5.2990162643754717</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LGG-MT-LM-STR-Clin'!$AH$33="non concerné","",'[1]ETPR LGG-MT-LM-STR-Clin'!$AH$33)</f>
        <v/>
      </c>
      <c r="C88" s="179" t="str">
        <f>IF('[1]ETPR LGG-MT-LM-STR-Clin'!$AH$36="non concerné","",'[1]ETPR LGG-MT-LM-STR-Clin'!$AH$36)</f>
        <v/>
      </c>
      <c r="D88" s="180" t="str">
        <f>IF('[1]ETPR LGG-MT-LM-STR-Clin'!$AH$39="non concerné","",'[1]ETPR LGG-MT-LM-STR-Clin'!$AH$39)</f>
        <v/>
      </c>
      <c r="E88" s="181" t="str">
        <f>IF('[1]ETPR LGG-MT-LM-STR-Clin'!$AH$18=0,"",'[1]Synth. SA auxiliaires'!$AE$38/'[1]ETPR LGG-MT-LM-STR-Clin'!$AH$18)</f>
        <v/>
      </c>
      <c r="F88" s="182" t="str">
        <f>IF('[1]ETPR LGG-MT-LM-STR-Clin'!$AH$14=0,"",'[1]Synth. SA auxiliaires'!$AE$38/'[1]ETPR LGG-MT-LM-STR-Clin'!$AH$14)</f>
        <v/>
      </c>
      <c r="G88" s="178" t="str">
        <f>IF('[1]ETPR LGG-MT-LM-STR-Clin'!$AH$42="non concerné","",'[1]ETPR LGG-MT-LM-STR-Clin'!$AH$42)</f>
        <v/>
      </c>
      <c r="H88" s="179" t="str">
        <f>IF('[1]ETPR LGG-MT-LM-STR-Clin'!$AH$45="non concerné","",'[1]ETPR LGG-MT-LM-STR-Clin'!$AH$45)</f>
        <v/>
      </c>
      <c r="I88" s="180" t="str">
        <f>IF('[1]ETPR LGG-MT-LM-STR-Clin'!$AH$48="non concerné","",'[1]ETPR LGG-MT-LM-STR-Clin'!$AH$48)</f>
        <v/>
      </c>
      <c r="J88" s="181" t="str">
        <f>IF('[1]ETPR LGG-MT-LM-STR-Clin'!$AH$27=0,"",'[1]Synth. SA auxiliaires'!$AE$38/'[1]ETPR LGG-MT-LM-STR-Clin'!$AH$27)</f>
        <v/>
      </c>
      <c r="K88" s="182" t="str">
        <f>IF(('[1]ETPR LGG-MT-LM-STR-Clin'!$AH$27-SUM('[1]ETPR LGG-MT-LM-STR-Clin'!$AH$29:$AH$30))=0,"",'[1]Synth. SA auxiliaires'!$AE$38/('[1]ETPR LGG-MT-LM-STR-Clin'!$AH$27-SUM('[1]ETPR LGG-MT-LM-STR-Clin'!$AH$29:$AH$30)))</f>
        <v/>
      </c>
    </row>
    <row r="89" spans="1:11" x14ac:dyDescent="0.2">
      <c r="A89" s="24" t="s">
        <v>769</v>
      </c>
      <c r="B89" s="27">
        <v>97</v>
      </c>
      <c r="C89" s="83"/>
      <c r="D89" s="84"/>
      <c r="E89" s="85"/>
      <c r="F89" s="86"/>
      <c r="G89" s="27">
        <v>93</v>
      </c>
      <c r="H89" s="83"/>
      <c r="I89" s="84"/>
      <c r="J89" s="85"/>
      <c r="K89" s="86"/>
    </row>
    <row r="90" spans="1:11" x14ac:dyDescent="0.2">
      <c r="A90" s="30" t="s">
        <v>783</v>
      </c>
      <c r="B90" s="87">
        <v>106802.1973735044</v>
      </c>
      <c r="C90" s="88">
        <v>106832.85041962241</v>
      </c>
      <c r="D90" s="89">
        <v>114170.36129156742</v>
      </c>
      <c r="E90" s="90">
        <v>189641.09197991976</v>
      </c>
      <c r="F90" s="29">
        <v>200652.91108479421</v>
      </c>
      <c r="G90" s="87">
        <v>48943.699667806533</v>
      </c>
      <c r="H90" s="88">
        <v>49097.71304968933</v>
      </c>
      <c r="I90" s="89">
        <v>49094.67589166564</v>
      </c>
      <c r="J90" s="90">
        <v>73433.289258232428</v>
      </c>
      <c r="K90" s="29">
        <v>73433.289258232428</v>
      </c>
    </row>
    <row r="91" spans="1:11" ht="15" thickBot="1" x14ac:dyDescent="0.25">
      <c r="A91" s="30" t="s">
        <v>2652</v>
      </c>
      <c r="B91" s="87">
        <v>30789.098337731564</v>
      </c>
      <c r="C91" s="88">
        <v>30783.560535055942</v>
      </c>
      <c r="D91" s="89">
        <v>28452.421114970788</v>
      </c>
      <c r="E91" s="90">
        <v>173205.41125570823</v>
      </c>
      <c r="F91" s="29">
        <v>172432.0528063314</v>
      </c>
      <c r="G91" s="87">
        <v>8496.9932040254989</v>
      </c>
      <c r="H91" s="88">
        <v>8645.1977178505185</v>
      </c>
      <c r="I91" s="89">
        <v>8646.1645311870034</v>
      </c>
      <c r="J91" s="90">
        <v>201528.52662986459</v>
      </c>
      <c r="K91" s="29">
        <v>201528.52662986459</v>
      </c>
    </row>
    <row r="92" spans="1:11" x14ac:dyDescent="0.2">
      <c r="A92" s="36" t="s">
        <v>770</v>
      </c>
      <c r="B92" s="91">
        <v>67743.243042828864</v>
      </c>
      <c r="C92" s="92">
        <v>67743.243042828864</v>
      </c>
      <c r="D92" s="93">
        <v>87988.70137970896</v>
      </c>
      <c r="E92" s="94">
        <v>47216.005132949402</v>
      </c>
      <c r="F92" s="95">
        <v>58192.435718261462</v>
      </c>
      <c r="G92" s="91">
        <v>41036.255297126314</v>
      </c>
      <c r="H92" s="92">
        <v>41036.255297126314</v>
      </c>
      <c r="I92" s="93">
        <v>41036.255297126314</v>
      </c>
      <c r="J92" s="94">
        <v>15430.877041212934</v>
      </c>
      <c r="K92" s="95">
        <v>15430.877041212934</v>
      </c>
    </row>
    <row r="93" spans="1:11" x14ac:dyDescent="0.2">
      <c r="A93" s="42" t="s">
        <v>771</v>
      </c>
      <c r="B93" s="96">
        <v>92711.119421318348</v>
      </c>
      <c r="C93" s="97">
        <v>92711.119421318348</v>
      </c>
      <c r="D93" s="98">
        <v>96190.196969696975</v>
      </c>
      <c r="E93" s="99">
        <v>87390.68965517242</v>
      </c>
      <c r="F93" s="100">
        <v>101045.80152671755</v>
      </c>
      <c r="G93" s="96">
        <v>44268.88361045131</v>
      </c>
      <c r="H93" s="97">
        <v>44268.88361045131</v>
      </c>
      <c r="I93" s="98">
        <v>44268.88361045131</v>
      </c>
      <c r="J93" s="99">
        <v>23211.374407582938</v>
      </c>
      <c r="K93" s="100">
        <v>23211.374407582938</v>
      </c>
    </row>
    <row r="94" spans="1:11" x14ac:dyDescent="0.2">
      <c r="A94" s="30" t="s">
        <v>2653</v>
      </c>
      <c r="B94" s="87">
        <v>102440.9783907758</v>
      </c>
      <c r="C94" s="88">
        <v>102666.38</v>
      </c>
      <c r="D94" s="89">
        <v>110680.16</v>
      </c>
      <c r="E94" s="90">
        <v>136544.95412844035</v>
      </c>
      <c r="F94" s="29">
        <v>152664.70588235292</v>
      </c>
      <c r="G94" s="87">
        <v>48820.472796934861</v>
      </c>
      <c r="H94" s="88">
        <v>48820.472796934861</v>
      </c>
      <c r="I94" s="89">
        <v>48820.472796934861</v>
      </c>
      <c r="J94" s="90">
        <v>33052.005347593578</v>
      </c>
      <c r="K94" s="29">
        <v>33052.005347593578</v>
      </c>
    </row>
    <row r="95" spans="1:11" x14ac:dyDescent="0.2">
      <c r="A95" s="42" t="s">
        <v>772</v>
      </c>
      <c r="B95" s="96">
        <v>128466.45736434108</v>
      </c>
      <c r="C95" s="97">
        <v>128466.45736434108</v>
      </c>
      <c r="D95" s="98">
        <v>131764.80434782608</v>
      </c>
      <c r="E95" s="99">
        <v>233636.36363636365</v>
      </c>
      <c r="F95" s="100">
        <v>261558.33333333334</v>
      </c>
      <c r="G95" s="96">
        <v>52947.433179723499</v>
      </c>
      <c r="H95" s="97">
        <v>53206.117521283755</v>
      </c>
      <c r="I95" s="98">
        <v>53206.117521283755</v>
      </c>
      <c r="J95" s="99">
        <v>50012.920472265541</v>
      </c>
      <c r="K95" s="100">
        <v>50012.920472265541</v>
      </c>
    </row>
    <row r="96" spans="1:11" ht="15" thickBot="1" x14ac:dyDescent="0.25">
      <c r="A96" s="48" t="s">
        <v>773</v>
      </c>
      <c r="B96" s="101">
        <v>144255.73448140905</v>
      </c>
      <c r="C96" s="102">
        <v>144255.73448140905</v>
      </c>
      <c r="D96" s="103">
        <v>148794.38</v>
      </c>
      <c r="E96" s="104">
        <v>362746.10634648369</v>
      </c>
      <c r="F96" s="105">
        <v>384427.272727273</v>
      </c>
      <c r="G96" s="101">
        <v>57559.287684729068</v>
      </c>
      <c r="H96" s="102">
        <v>57828.209469780217</v>
      </c>
      <c r="I96" s="103">
        <v>57828.209469780217</v>
      </c>
      <c r="J96" s="104">
        <v>116845.08011869426</v>
      </c>
      <c r="K96" s="105">
        <v>116845.08011869426</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0">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2456</v>
      </c>
      <c r="B1" s="387"/>
      <c r="C1" s="387"/>
      <c r="D1" s="387"/>
      <c r="E1" s="387"/>
      <c r="F1" s="387"/>
      <c r="G1" s="387"/>
      <c r="H1" s="387"/>
      <c r="I1" s="387"/>
      <c r="J1" s="387"/>
      <c r="K1" s="387"/>
      <c r="L1" s="387"/>
      <c r="M1" s="387"/>
      <c r="N1" s="387"/>
      <c r="O1" s="390" t="s">
        <v>2626</v>
      </c>
      <c r="P1" s="390"/>
      <c r="Q1" s="390"/>
      <c r="R1" s="380" t="s">
        <v>2455</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2451</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55</v>
      </c>
      <c r="C7" s="26">
        <v>1</v>
      </c>
      <c r="D7" s="27">
        <v>10</v>
      </c>
      <c r="E7" s="28">
        <v>23</v>
      </c>
      <c r="F7" s="107">
        <v>17</v>
      </c>
      <c r="G7" s="108">
        <v>6</v>
      </c>
      <c r="H7" s="109">
        <v>0</v>
      </c>
      <c r="I7" s="28">
        <v>0</v>
      </c>
      <c r="J7" s="28">
        <v>0</v>
      </c>
      <c r="K7" s="28">
        <v>22</v>
      </c>
      <c r="L7" s="29">
        <v>0</v>
      </c>
      <c r="AI7" s="14"/>
      <c r="AJ7" s="14"/>
    </row>
    <row r="8" spans="1:36" x14ac:dyDescent="0.2">
      <c r="A8" s="30" t="s">
        <v>775</v>
      </c>
      <c r="B8" s="31">
        <v>6.6518832642666306</v>
      </c>
      <c r="C8" s="177" t="str">
        <f>IF('[1]Synth. SA auxiliaires'!$AF$40="non concerné","",'[1]Synth. SA auxiliaires'!$AF$40)</f>
        <v/>
      </c>
      <c r="D8" s="32">
        <v>3.6837681737385508</v>
      </c>
      <c r="E8" s="33">
        <v>7.9063746547018772</v>
      </c>
      <c r="F8" s="110">
        <v>8.9406580927587243</v>
      </c>
      <c r="G8" s="111">
        <v>4.9759049135408038</v>
      </c>
      <c r="H8" s="112" t="s">
        <v>2654</v>
      </c>
      <c r="I8" s="33" t="s">
        <v>2654</v>
      </c>
      <c r="J8" s="33" t="s">
        <v>2654</v>
      </c>
      <c r="K8" s="33">
        <v>6.6895127608698122</v>
      </c>
      <c r="L8" s="34" t="s">
        <v>2654</v>
      </c>
      <c r="AI8" s="14"/>
      <c r="AJ8" s="14"/>
    </row>
    <row r="9" spans="1:36" ht="15" thickBot="1" x14ac:dyDescent="0.25">
      <c r="A9" s="30" t="s">
        <v>2652</v>
      </c>
      <c r="B9" s="31">
        <v>8.411109773766956</v>
      </c>
      <c r="C9" s="35"/>
      <c r="D9" s="32">
        <v>3.3621225233999765</v>
      </c>
      <c r="E9" s="33">
        <v>10.440787445401773</v>
      </c>
      <c r="F9" s="110">
        <v>11.717716451076244</v>
      </c>
      <c r="G9" s="111">
        <v>4.1500301531264903</v>
      </c>
      <c r="H9" s="112" t="s">
        <v>2654</v>
      </c>
      <c r="I9" s="33" t="s">
        <v>2654</v>
      </c>
      <c r="J9" s="33" t="s">
        <v>2654</v>
      </c>
      <c r="K9" s="33">
        <v>7.2189086351580736</v>
      </c>
      <c r="L9" s="34" t="s">
        <v>2654</v>
      </c>
      <c r="AI9" s="14"/>
      <c r="AJ9" s="14"/>
    </row>
    <row r="10" spans="1:36" x14ac:dyDescent="0.2">
      <c r="A10" s="36" t="s">
        <v>770</v>
      </c>
      <c r="B10" s="37">
        <v>0.91177004878255119</v>
      </c>
      <c r="C10" s="38"/>
      <c r="D10" s="39">
        <v>0.85628984742343883</v>
      </c>
      <c r="E10" s="40">
        <v>1.1217661889403394</v>
      </c>
      <c r="F10" s="113">
        <v>2.035243570158372</v>
      </c>
      <c r="G10" s="114">
        <v>0.92056058292161391</v>
      </c>
      <c r="H10" s="115" t="s">
        <v>2654</v>
      </c>
      <c r="I10" s="40" t="s">
        <v>2654</v>
      </c>
      <c r="J10" s="40" t="s">
        <v>2654</v>
      </c>
      <c r="K10" s="40">
        <v>0.85587195826316653</v>
      </c>
      <c r="L10" s="41" t="s">
        <v>2654</v>
      </c>
      <c r="AI10" s="14"/>
      <c r="AJ10" s="14"/>
    </row>
    <row r="11" spans="1:36" x14ac:dyDescent="0.2">
      <c r="A11" s="42" t="s">
        <v>771</v>
      </c>
      <c r="B11" s="43">
        <v>2.1641240095570971</v>
      </c>
      <c r="C11" s="44"/>
      <c r="D11" s="45">
        <v>1.3074528124255955</v>
      </c>
      <c r="E11" s="46">
        <v>2.480375718677915</v>
      </c>
      <c r="F11" s="116">
        <v>3.2468723125726378</v>
      </c>
      <c r="G11" s="117">
        <v>1.2655007120987936</v>
      </c>
      <c r="H11" s="118" t="s">
        <v>2654</v>
      </c>
      <c r="I11" s="46" t="s">
        <v>2654</v>
      </c>
      <c r="J11" s="46" t="s">
        <v>2654</v>
      </c>
      <c r="K11" s="46">
        <v>2.0718058723175208</v>
      </c>
      <c r="L11" s="47" t="s">
        <v>2654</v>
      </c>
      <c r="AI11" s="14"/>
      <c r="AJ11" s="14"/>
    </row>
    <row r="12" spans="1:36" x14ac:dyDescent="0.2">
      <c r="A12" s="30" t="s">
        <v>2653</v>
      </c>
      <c r="B12" s="31">
        <v>4.6415215654270154</v>
      </c>
      <c r="C12" s="35"/>
      <c r="D12" s="32">
        <v>3.2882627982371524</v>
      </c>
      <c r="E12" s="33">
        <v>5.1039169950711214</v>
      </c>
      <c r="F12" s="110">
        <v>5.2109636329518532</v>
      </c>
      <c r="G12" s="111">
        <v>3.6450467936406796</v>
      </c>
      <c r="H12" s="112" t="s">
        <v>2654</v>
      </c>
      <c r="I12" s="33" t="s">
        <v>2654</v>
      </c>
      <c r="J12" s="33" t="s">
        <v>2654</v>
      </c>
      <c r="K12" s="33">
        <v>4.6118649507113858</v>
      </c>
      <c r="L12" s="34" t="s">
        <v>2654</v>
      </c>
      <c r="AI12" s="14"/>
      <c r="AJ12" s="14"/>
    </row>
    <row r="13" spans="1:36" x14ac:dyDescent="0.2">
      <c r="A13" s="42" t="s">
        <v>772</v>
      </c>
      <c r="B13" s="43">
        <v>8.6606553217247217</v>
      </c>
      <c r="C13" s="44"/>
      <c r="D13" s="45">
        <v>4.0616693152589107</v>
      </c>
      <c r="E13" s="46">
        <v>9.0672372810954585</v>
      </c>
      <c r="F13" s="116">
        <v>9.2923418935159194</v>
      </c>
      <c r="G13" s="117">
        <v>7.9075787502740296</v>
      </c>
      <c r="H13" s="118" t="s">
        <v>2654</v>
      </c>
      <c r="I13" s="46" t="s">
        <v>2654</v>
      </c>
      <c r="J13" s="46" t="s">
        <v>2654</v>
      </c>
      <c r="K13" s="46">
        <v>8.2323759340301468</v>
      </c>
      <c r="L13" s="47" t="s">
        <v>2654</v>
      </c>
      <c r="X13" s="14"/>
      <c r="Y13" s="14"/>
      <c r="Z13" s="14"/>
      <c r="AI13" s="14"/>
      <c r="AJ13" s="14"/>
    </row>
    <row r="14" spans="1:36" ht="15" thickBot="1" x14ac:dyDescent="0.25">
      <c r="A14" s="48" t="s">
        <v>773</v>
      </c>
      <c r="B14" s="49">
        <v>11.725007905379435</v>
      </c>
      <c r="C14" s="50"/>
      <c r="D14" s="51">
        <v>5.7035136506520567</v>
      </c>
      <c r="E14" s="52">
        <v>11.803544982412337</v>
      </c>
      <c r="F14" s="119">
        <v>12.536170114650973</v>
      </c>
      <c r="G14" s="120">
        <v>10.362107364060119</v>
      </c>
      <c r="H14" s="121" t="s">
        <v>2654</v>
      </c>
      <c r="I14" s="52" t="s">
        <v>2654</v>
      </c>
      <c r="J14" s="52" t="s">
        <v>2654</v>
      </c>
      <c r="K14" s="52">
        <v>10.510834729694311</v>
      </c>
      <c r="L14" s="53" t="s">
        <v>2654</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55</v>
      </c>
      <c r="C19" s="26">
        <v>1</v>
      </c>
      <c r="D19" s="149">
        <v>10</v>
      </c>
      <c r="E19" s="90">
        <v>11</v>
      </c>
      <c r="F19" s="137">
        <v>6</v>
      </c>
      <c r="G19" s="90">
        <v>4</v>
      </c>
      <c r="H19" s="137">
        <v>2</v>
      </c>
      <c r="I19" s="90">
        <v>0</v>
      </c>
      <c r="J19" s="28">
        <v>0</v>
      </c>
      <c r="K19" s="137">
        <v>0</v>
      </c>
      <c r="L19" s="154">
        <v>0</v>
      </c>
      <c r="M19" s="90">
        <v>0</v>
      </c>
      <c r="N19" s="28">
        <v>0</v>
      </c>
      <c r="O19" s="29">
        <v>0</v>
      </c>
    </row>
    <row r="20" spans="1:26" x14ac:dyDescent="0.2">
      <c r="A20" s="30" t="s">
        <v>775</v>
      </c>
      <c r="B20" s="59">
        <v>6.6518832642666306</v>
      </c>
      <c r="C20" s="123" t="str">
        <f>C8</f>
        <v/>
      </c>
      <c r="D20" s="150">
        <v>3.6837681737385508</v>
      </c>
      <c r="E20" s="145">
        <v>6.1866108684665129</v>
      </c>
      <c r="F20" s="138">
        <v>13.989744670627779</v>
      </c>
      <c r="G20" s="145">
        <v>3.9773449543746757</v>
      </c>
      <c r="H20" s="138">
        <v>6.9730248318730599</v>
      </c>
      <c r="I20" s="145" t="s">
        <v>2654</v>
      </c>
      <c r="J20" s="33" t="s">
        <v>2654</v>
      </c>
      <c r="K20" s="138" t="s">
        <v>2654</v>
      </c>
      <c r="L20" s="155" t="s">
        <v>2654</v>
      </c>
      <c r="M20" s="145" t="s">
        <v>2654</v>
      </c>
      <c r="N20" s="33" t="s">
        <v>2654</v>
      </c>
      <c r="O20" s="34" t="s">
        <v>2654</v>
      </c>
    </row>
    <row r="21" spans="1:26" ht="15" thickBot="1" x14ac:dyDescent="0.25">
      <c r="A21" s="30" t="s">
        <v>2652</v>
      </c>
      <c r="B21" s="59">
        <v>8.411109773766956</v>
      </c>
      <c r="C21" s="123"/>
      <c r="D21" s="150">
        <v>3.3621225233999765</v>
      </c>
      <c r="E21" s="145">
        <v>4.1367769393673202</v>
      </c>
      <c r="F21" s="138">
        <v>17.839789765629913</v>
      </c>
      <c r="G21" s="145">
        <v>4.5930357476120118</v>
      </c>
      <c r="H21" s="138">
        <v>1.8691078368019427</v>
      </c>
      <c r="I21" s="145" t="s">
        <v>2654</v>
      </c>
      <c r="J21" s="33" t="s">
        <v>2654</v>
      </c>
      <c r="K21" s="138" t="s">
        <v>2654</v>
      </c>
      <c r="L21" s="155" t="s">
        <v>2654</v>
      </c>
      <c r="M21" s="145" t="s">
        <v>2654</v>
      </c>
      <c r="N21" s="33" t="s">
        <v>2654</v>
      </c>
      <c r="O21" s="34" t="s">
        <v>2654</v>
      </c>
    </row>
    <row r="22" spans="1:26" x14ac:dyDescent="0.2">
      <c r="A22" s="36" t="s">
        <v>770</v>
      </c>
      <c r="B22" s="61">
        <v>0.91177004878255119</v>
      </c>
      <c r="C22" s="124"/>
      <c r="D22" s="151">
        <v>0.85628984742343883</v>
      </c>
      <c r="E22" s="146">
        <v>1.7743959364551145</v>
      </c>
      <c r="F22" s="139">
        <v>3.6965655050778174</v>
      </c>
      <c r="G22" s="146">
        <v>0.90534131526560124</v>
      </c>
      <c r="H22" s="139">
        <v>5.4777385624315098</v>
      </c>
      <c r="I22" s="146" t="s">
        <v>2654</v>
      </c>
      <c r="J22" s="40" t="s">
        <v>2654</v>
      </c>
      <c r="K22" s="139" t="s">
        <v>2654</v>
      </c>
      <c r="L22" s="156" t="s">
        <v>2654</v>
      </c>
      <c r="M22" s="146" t="s">
        <v>2654</v>
      </c>
      <c r="N22" s="40" t="s">
        <v>2654</v>
      </c>
      <c r="O22" s="41" t="s">
        <v>2654</v>
      </c>
    </row>
    <row r="23" spans="1:26" x14ac:dyDescent="0.2">
      <c r="A23" s="42" t="s">
        <v>771</v>
      </c>
      <c r="B23" s="63">
        <v>2.1641240095570971</v>
      </c>
      <c r="C23" s="125"/>
      <c r="D23" s="152">
        <v>1.3074528124255955</v>
      </c>
      <c r="E23" s="147">
        <v>2.7280071525999241</v>
      </c>
      <c r="F23" s="140">
        <v>4.7377178803946656</v>
      </c>
      <c r="G23" s="147">
        <v>0.93958466749162961</v>
      </c>
      <c r="H23" s="140">
        <v>6.0384709134720911</v>
      </c>
      <c r="I23" s="147" t="s">
        <v>2654</v>
      </c>
      <c r="J23" s="46" t="s">
        <v>2654</v>
      </c>
      <c r="K23" s="140" t="s">
        <v>2654</v>
      </c>
      <c r="L23" s="157" t="s">
        <v>2654</v>
      </c>
      <c r="M23" s="147" t="s">
        <v>2654</v>
      </c>
      <c r="N23" s="46" t="s">
        <v>2654</v>
      </c>
      <c r="O23" s="47" t="s">
        <v>2654</v>
      </c>
    </row>
    <row r="24" spans="1:26" x14ac:dyDescent="0.2">
      <c r="A24" s="30" t="s">
        <v>2653</v>
      </c>
      <c r="B24" s="59">
        <v>4.6415215654270154</v>
      </c>
      <c r="C24" s="123"/>
      <c r="D24" s="150">
        <v>3.2882627982371524</v>
      </c>
      <c r="E24" s="145">
        <v>5.2109636329518532</v>
      </c>
      <c r="F24" s="138">
        <v>6.8503139897868284</v>
      </c>
      <c r="G24" s="145">
        <v>1.5723926721359418</v>
      </c>
      <c r="H24" s="138">
        <v>6.9730248318730599</v>
      </c>
      <c r="I24" s="145" t="s">
        <v>2654</v>
      </c>
      <c r="J24" s="33" t="s">
        <v>2654</v>
      </c>
      <c r="K24" s="138" t="s">
        <v>2654</v>
      </c>
      <c r="L24" s="155" t="s">
        <v>2654</v>
      </c>
      <c r="M24" s="145" t="s">
        <v>2654</v>
      </c>
      <c r="N24" s="33" t="s">
        <v>2654</v>
      </c>
      <c r="O24" s="34" t="s">
        <v>2654</v>
      </c>
    </row>
    <row r="25" spans="1:26" x14ac:dyDescent="0.2">
      <c r="A25" s="42" t="s">
        <v>772</v>
      </c>
      <c r="B25" s="63">
        <v>8.6606553217247217</v>
      </c>
      <c r="C25" s="125"/>
      <c r="D25" s="152">
        <v>4.0616693152589107</v>
      </c>
      <c r="E25" s="147">
        <v>9.3488698562618868</v>
      </c>
      <c r="F25" s="140">
        <v>9.1378367087059509</v>
      </c>
      <c r="G25" s="147">
        <v>4.610152959018988</v>
      </c>
      <c r="H25" s="140">
        <v>7.9075787502740296</v>
      </c>
      <c r="I25" s="147" t="s">
        <v>2654</v>
      </c>
      <c r="J25" s="46" t="s">
        <v>2654</v>
      </c>
      <c r="K25" s="140" t="s">
        <v>2654</v>
      </c>
      <c r="L25" s="157" t="s">
        <v>2654</v>
      </c>
      <c r="M25" s="147" t="s">
        <v>2654</v>
      </c>
      <c r="N25" s="46" t="s">
        <v>2654</v>
      </c>
      <c r="O25" s="47" t="s">
        <v>2654</v>
      </c>
    </row>
    <row r="26" spans="1:26" ht="15" thickBot="1" x14ac:dyDescent="0.25">
      <c r="A26" s="48" t="s">
        <v>773</v>
      </c>
      <c r="B26" s="65">
        <v>11.725007905379435</v>
      </c>
      <c r="C26" s="126"/>
      <c r="D26" s="153">
        <v>5.7035136506520567</v>
      </c>
      <c r="E26" s="148">
        <v>11.489396674280732</v>
      </c>
      <c r="F26" s="141">
        <v>31.422354517018697</v>
      </c>
      <c r="G26" s="148">
        <v>8.973310419274739</v>
      </c>
      <c r="H26" s="141">
        <v>8.4683111013146117</v>
      </c>
      <c r="I26" s="148" t="s">
        <v>2654</v>
      </c>
      <c r="J26" s="52" t="s">
        <v>2654</v>
      </c>
      <c r="K26" s="141" t="s">
        <v>2654</v>
      </c>
      <c r="L26" s="158" t="s">
        <v>2654</v>
      </c>
      <c r="M26" s="148" t="s">
        <v>2654</v>
      </c>
      <c r="N26" s="52" t="s">
        <v>2654</v>
      </c>
      <c r="O26" s="5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55</v>
      </c>
      <c r="C31" s="58">
        <v>1</v>
      </c>
      <c r="D31" s="127">
        <v>2</v>
      </c>
      <c r="E31" s="28">
        <v>0</v>
      </c>
      <c r="F31" s="28">
        <v>0</v>
      </c>
      <c r="G31" s="28">
        <v>13</v>
      </c>
      <c r="H31" s="143">
        <v>0</v>
      </c>
      <c r="I31" s="90">
        <v>0</v>
      </c>
      <c r="J31" s="28">
        <v>0</v>
      </c>
      <c r="K31" s="28">
        <v>0</v>
      </c>
      <c r="L31" s="28">
        <v>7</v>
      </c>
      <c r="M31" s="137">
        <v>0</v>
      </c>
      <c r="N31" s="162">
        <v>0</v>
      </c>
    </row>
    <row r="32" spans="1:26" x14ac:dyDescent="0.2">
      <c r="A32" s="30" t="s">
        <v>775</v>
      </c>
      <c r="B32" s="59">
        <v>6.6518832642666306</v>
      </c>
      <c r="C32" s="60" t="str">
        <f>C8</f>
        <v/>
      </c>
      <c r="D32" s="128">
        <v>1.9147667515279454</v>
      </c>
      <c r="E32" s="33" t="s">
        <v>2654</v>
      </c>
      <c r="F32" s="33" t="s">
        <v>2654</v>
      </c>
      <c r="G32" s="33">
        <v>4.9908609517411504</v>
      </c>
      <c r="H32" s="76" t="s">
        <v>2654</v>
      </c>
      <c r="I32" s="145" t="s">
        <v>2654</v>
      </c>
      <c r="J32" s="33" t="s">
        <v>2654</v>
      </c>
      <c r="K32" s="33" t="s">
        <v>2654</v>
      </c>
      <c r="L32" s="33">
        <v>11.208364980492149</v>
      </c>
      <c r="M32" s="138" t="s">
        <v>2654</v>
      </c>
      <c r="N32" s="163" t="s">
        <v>2654</v>
      </c>
    </row>
    <row r="33" spans="1:20" ht="15" thickBot="1" x14ac:dyDescent="0.25">
      <c r="A33" s="30" t="s">
        <v>2652</v>
      </c>
      <c r="B33" s="59">
        <v>8.411109773766956</v>
      </c>
      <c r="C33" s="60"/>
      <c r="D33" s="128">
        <v>1.2465835453996885</v>
      </c>
      <c r="E33" s="33" t="s">
        <v>2654</v>
      </c>
      <c r="F33" s="33" t="s">
        <v>2654</v>
      </c>
      <c r="G33" s="33">
        <v>3.2387458357687593</v>
      </c>
      <c r="H33" s="76" t="s">
        <v>2654</v>
      </c>
      <c r="I33" s="145" t="s">
        <v>2654</v>
      </c>
      <c r="J33" s="33" t="s">
        <v>2654</v>
      </c>
      <c r="K33" s="33" t="s">
        <v>2654</v>
      </c>
      <c r="L33" s="33">
        <v>10.56246724773748</v>
      </c>
      <c r="M33" s="138" t="s">
        <v>2654</v>
      </c>
      <c r="N33" s="163" t="s">
        <v>2654</v>
      </c>
    </row>
    <row r="34" spans="1:20" x14ac:dyDescent="0.2">
      <c r="A34" s="36" t="s">
        <v>770</v>
      </c>
      <c r="B34" s="61">
        <v>0.91177004878255119</v>
      </c>
      <c r="C34" s="62"/>
      <c r="D34" s="129">
        <v>0.91749991520819474</v>
      </c>
      <c r="E34" s="40" t="s">
        <v>2654</v>
      </c>
      <c r="F34" s="40" t="s">
        <v>2654</v>
      </c>
      <c r="G34" s="40">
        <v>1.1634577594065763</v>
      </c>
      <c r="H34" s="77" t="s">
        <v>2654</v>
      </c>
      <c r="I34" s="146" t="s">
        <v>2654</v>
      </c>
      <c r="J34" s="40" t="s">
        <v>2654</v>
      </c>
      <c r="K34" s="40" t="s">
        <v>2654</v>
      </c>
      <c r="L34" s="40">
        <v>2.012250225370189</v>
      </c>
      <c r="M34" s="139" t="s">
        <v>2654</v>
      </c>
      <c r="N34" s="164" t="s">
        <v>2654</v>
      </c>
    </row>
    <row r="35" spans="1:20" x14ac:dyDescent="0.2">
      <c r="A35" s="42" t="s">
        <v>771</v>
      </c>
      <c r="B35" s="63">
        <v>2.1641240095570971</v>
      </c>
      <c r="C35" s="64"/>
      <c r="D35" s="130">
        <v>1.291474978828101</v>
      </c>
      <c r="E35" s="46" t="s">
        <v>2654</v>
      </c>
      <c r="F35" s="46" t="s">
        <v>2654</v>
      </c>
      <c r="G35" s="46">
        <v>1.8184461644114278</v>
      </c>
      <c r="H35" s="78" t="s">
        <v>2654</v>
      </c>
      <c r="I35" s="147" t="s">
        <v>2654</v>
      </c>
      <c r="J35" s="46" t="s">
        <v>2654</v>
      </c>
      <c r="K35" s="46" t="s">
        <v>2654</v>
      </c>
      <c r="L35" s="46">
        <v>4.0218928270757024</v>
      </c>
      <c r="M35" s="140" t="s">
        <v>2654</v>
      </c>
      <c r="N35" s="165" t="s">
        <v>2654</v>
      </c>
    </row>
    <row r="36" spans="1:20" x14ac:dyDescent="0.2">
      <c r="A36" s="30" t="s">
        <v>2653</v>
      </c>
      <c r="B36" s="59">
        <v>4.6415215654270154</v>
      </c>
      <c r="C36" s="60"/>
      <c r="D36" s="128">
        <v>1.9147667515279452</v>
      </c>
      <c r="E36" s="33" t="s">
        <v>2654</v>
      </c>
      <c r="F36" s="33" t="s">
        <v>2654</v>
      </c>
      <c r="G36" s="33">
        <v>4.0118292433071669</v>
      </c>
      <c r="H36" s="76" t="s">
        <v>2654</v>
      </c>
      <c r="I36" s="145" t="s">
        <v>2654</v>
      </c>
      <c r="J36" s="33" t="s">
        <v>2654</v>
      </c>
      <c r="K36" s="33" t="s">
        <v>2654</v>
      </c>
      <c r="L36" s="33">
        <v>6.9885352686003772</v>
      </c>
      <c r="M36" s="138" t="s">
        <v>2654</v>
      </c>
      <c r="N36" s="163" t="s">
        <v>2654</v>
      </c>
    </row>
    <row r="37" spans="1:20" x14ac:dyDescent="0.2">
      <c r="A37" s="42" t="s">
        <v>772</v>
      </c>
      <c r="B37" s="63">
        <v>8.6606553217247217</v>
      </c>
      <c r="C37" s="64"/>
      <c r="D37" s="130">
        <v>2.5380585242277895</v>
      </c>
      <c r="E37" s="46" t="s">
        <v>2654</v>
      </c>
      <c r="F37" s="46" t="s">
        <v>2654</v>
      </c>
      <c r="G37" s="46">
        <v>6.6431858588872741</v>
      </c>
      <c r="H37" s="78" t="s">
        <v>2654</v>
      </c>
      <c r="I37" s="147" t="s">
        <v>2654</v>
      </c>
      <c r="J37" s="46" t="s">
        <v>2654</v>
      </c>
      <c r="K37" s="46" t="s">
        <v>2654</v>
      </c>
      <c r="L37" s="46">
        <v>14.698171707781672</v>
      </c>
      <c r="M37" s="140" t="s">
        <v>2654</v>
      </c>
      <c r="N37" s="165" t="s">
        <v>2654</v>
      </c>
    </row>
    <row r="38" spans="1:20" ht="15" thickBot="1" x14ac:dyDescent="0.25">
      <c r="A38" s="48" t="s">
        <v>773</v>
      </c>
      <c r="B38" s="65">
        <v>11.725007905379435</v>
      </c>
      <c r="C38" s="66"/>
      <c r="D38" s="131">
        <v>2.9120335878476959</v>
      </c>
      <c r="E38" s="52" t="s">
        <v>2654</v>
      </c>
      <c r="F38" s="52" t="s">
        <v>2654</v>
      </c>
      <c r="G38" s="52">
        <v>9.8167188647493457</v>
      </c>
      <c r="H38" s="79" t="s">
        <v>2654</v>
      </c>
      <c r="I38" s="148" t="s">
        <v>2654</v>
      </c>
      <c r="J38" s="52" t="s">
        <v>2654</v>
      </c>
      <c r="K38" s="52" t="s">
        <v>2654</v>
      </c>
      <c r="L38" s="52">
        <v>24.742511321062164</v>
      </c>
      <c r="M38" s="141" t="s">
        <v>2654</v>
      </c>
      <c r="N38" s="166" t="s">
        <v>2654</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2.1641240095570971</v>
      </c>
      <c r="B41" s="184">
        <f t="shared" si="0"/>
        <v>0</v>
      </c>
      <c r="C41" s="184">
        <f t="shared" si="0"/>
        <v>1.3074528124255955</v>
      </c>
      <c r="D41" s="184">
        <f t="shared" si="0"/>
        <v>2.480375718677915</v>
      </c>
      <c r="E41" s="184">
        <f t="shared" si="0"/>
        <v>3.2468723125726378</v>
      </c>
      <c r="F41" s="184">
        <f t="shared" si="0"/>
        <v>1.2655007120987936</v>
      </c>
      <c r="G41" s="184" t="str">
        <f t="shared" si="0"/>
        <v/>
      </c>
      <c r="H41" s="184" t="str">
        <f t="shared" si="0"/>
        <v/>
      </c>
      <c r="I41" s="184" t="str">
        <f t="shared" si="0"/>
        <v/>
      </c>
      <c r="J41" s="184">
        <f t="shared" si="0"/>
        <v>2.0718058723175208</v>
      </c>
      <c r="K41" s="184" t="str">
        <f t="shared" si="0"/>
        <v/>
      </c>
      <c r="L41" s="183" t="s">
        <v>778</v>
      </c>
      <c r="M41" s="184" t="str">
        <f t="shared" ref="M41:S41" si="1">IF(H31=0,"",H35)</f>
        <v/>
      </c>
      <c r="N41" s="184" t="str">
        <f t="shared" si="1"/>
        <v/>
      </c>
      <c r="O41" s="184" t="str">
        <f t="shared" si="1"/>
        <v/>
      </c>
      <c r="P41" s="184" t="str">
        <f t="shared" si="1"/>
        <v/>
      </c>
      <c r="Q41" s="184">
        <f t="shared" si="1"/>
        <v>4.0218928270757024</v>
      </c>
      <c r="R41" s="184" t="str">
        <f t="shared" si="1"/>
        <v/>
      </c>
      <c r="S41" s="184" t="str">
        <f t="shared" si="1"/>
        <v/>
      </c>
    </row>
    <row r="42" spans="1:20" x14ac:dyDescent="0.2">
      <c r="A42" s="184">
        <f t="shared" ref="A42:K42" si="2">IF(B7=0,"",B12-B11)</f>
        <v>2.4773975558699184</v>
      </c>
      <c r="B42" s="184">
        <f t="shared" si="2"/>
        <v>0</v>
      </c>
      <c r="C42" s="184">
        <f t="shared" si="2"/>
        <v>1.9808099858115569</v>
      </c>
      <c r="D42" s="184">
        <f t="shared" si="2"/>
        <v>2.6235412763932064</v>
      </c>
      <c r="E42" s="184">
        <f t="shared" si="2"/>
        <v>1.9640913203792154</v>
      </c>
      <c r="F42" s="184">
        <f t="shared" si="2"/>
        <v>2.3795460815418861</v>
      </c>
      <c r="G42" s="184" t="str">
        <f t="shared" si="2"/>
        <v/>
      </c>
      <c r="H42" s="184" t="str">
        <f t="shared" si="2"/>
        <v/>
      </c>
      <c r="I42" s="184" t="str">
        <f t="shared" si="2"/>
        <v/>
      </c>
      <c r="J42" s="184">
        <f t="shared" si="2"/>
        <v>2.540059078393865</v>
      </c>
      <c r="K42" s="184" t="str">
        <f t="shared" si="2"/>
        <v/>
      </c>
      <c r="L42" s="183" t="s">
        <v>779</v>
      </c>
      <c r="M42" s="184" t="str">
        <f t="shared" ref="M42:S42" si="3">IF(H31=0,"",H36-H35)</f>
        <v/>
      </c>
      <c r="N42" s="184" t="str">
        <f t="shared" si="3"/>
        <v/>
      </c>
      <c r="O42" s="184" t="str">
        <f t="shared" si="3"/>
        <v/>
      </c>
      <c r="P42" s="184" t="str">
        <f t="shared" si="3"/>
        <v/>
      </c>
      <c r="Q42" s="184">
        <f t="shared" si="3"/>
        <v>2.9666424415246748</v>
      </c>
      <c r="R42" s="184" t="str">
        <f t="shared" si="3"/>
        <v/>
      </c>
      <c r="S42" s="184" t="str">
        <f t="shared" si="3"/>
        <v/>
      </c>
    </row>
    <row r="43" spans="1:20" x14ac:dyDescent="0.2">
      <c r="A43" s="184">
        <f t="shared" ref="A43:K43" si="4">IF(B7=0,"",B13-B12)</f>
        <v>4.0191337562977063</v>
      </c>
      <c r="B43" s="184">
        <f t="shared" si="4"/>
        <v>0</v>
      </c>
      <c r="C43" s="184">
        <f t="shared" si="4"/>
        <v>0.77340651702175833</v>
      </c>
      <c r="D43" s="184">
        <f t="shared" si="4"/>
        <v>3.9633202860243371</v>
      </c>
      <c r="E43" s="184">
        <f t="shared" si="4"/>
        <v>4.0813782605640663</v>
      </c>
      <c r="F43" s="184">
        <f t="shared" si="4"/>
        <v>4.2625319566333495</v>
      </c>
      <c r="G43" s="184" t="str">
        <f t="shared" si="4"/>
        <v/>
      </c>
      <c r="H43" s="184" t="str">
        <f t="shared" si="4"/>
        <v/>
      </c>
      <c r="I43" s="184" t="str">
        <f t="shared" si="4"/>
        <v/>
      </c>
      <c r="J43" s="184">
        <f t="shared" si="4"/>
        <v>3.620510983318761</v>
      </c>
      <c r="K43" s="184" t="str">
        <f t="shared" si="4"/>
        <v/>
      </c>
      <c r="L43" s="183" t="s">
        <v>780</v>
      </c>
      <c r="M43" s="184" t="str">
        <f t="shared" ref="M43:S43" si="5">IF(H31=0,"",H37-H36)</f>
        <v/>
      </c>
      <c r="N43" s="184" t="str">
        <f t="shared" si="5"/>
        <v/>
      </c>
      <c r="O43" s="184" t="str">
        <f t="shared" si="5"/>
        <v/>
      </c>
      <c r="P43" s="184" t="str">
        <f t="shared" si="5"/>
        <v/>
      </c>
      <c r="Q43" s="184">
        <f t="shared" si="5"/>
        <v>7.7096364391812946</v>
      </c>
      <c r="R43" s="184" t="str">
        <f t="shared" si="5"/>
        <v/>
      </c>
      <c r="S43" s="184" t="str">
        <f t="shared" si="5"/>
        <v/>
      </c>
    </row>
    <row r="44" spans="1:20" x14ac:dyDescent="0.2">
      <c r="A44" s="184">
        <f t="shared" ref="A44:K44" si="6">IF(B7=0,"",B11-B10)</f>
        <v>1.252353960774546</v>
      </c>
      <c r="B44" s="184">
        <f t="shared" si="6"/>
        <v>0</v>
      </c>
      <c r="C44" s="184">
        <f t="shared" si="6"/>
        <v>0.45116296500215669</v>
      </c>
      <c r="D44" s="184">
        <f t="shared" si="6"/>
        <v>1.3586095297375755</v>
      </c>
      <c r="E44" s="184">
        <f t="shared" si="6"/>
        <v>1.2116287424142658</v>
      </c>
      <c r="F44" s="184">
        <f t="shared" si="6"/>
        <v>0.34494012917717964</v>
      </c>
      <c r="G44" s="184" t="str">
        <f t="shared" si="6"/>
        <v/>
      </c>
      <c r="H44" s="184" t="str">
        <f t="shared" si="6"/>
        <v/>
      </c>
      <c r="I44" s="184" t="str">
        <f t="shared" si="6"/>
        <v/>
      </c>
      <c r="J44" s="184">
        <f t="shared" si="6"/>
        <v>1.2159339140543541</v>
      </c>
      <c r="K44" s="184" t="str">
        <f t="shared" si="6"/>
        <v/>
      </c>
      <c r="L44" s="183" t="s">
        <v>781</v>
      </c>
      <c r="M44" s="184" t="str">
        <f t="shared" ref="M44:S44" si="7">IF(H31=0,"",H35-H34)</f>
        <v/>
      </c>
      <c r="N44" s="184" t="str">
        <f t="shared" si="7"/>
        <v/>
      </c>
      <c r="O44" s="184" t="str">
        <f t="shared" si="7"/>
        <v/>
      </c>
      <c r="P44" s="184" t="str">
        <f t="shared" si="7"/>
        <v/>
      </c>
      <c r="Q44" s="184">
        <f t="shared" si="7"/>
        <v>2.0096426017055133</v>
      </c>
      <c r="R44" s="184" t="str">
        <f t="shared" si="7"/>
        <v/>
      </c>
      <c r="S44" s="184" t="str">
        <f t="shared" si="7"/>
        <v/>
      </c>
    </row>
    <row r="45" spans="1:20" x14ac:dyDescent="0.2">
      <c r="A45" s="184">
        <f t="shared" ref="A45:K45" si="8">IF(B7=0,"",B14-B13)</f>
        <v>3.0643525836547134</v>
      </c>
      <c r="B45" s="184">
        <f t="shared" si="8"/>
        <v>0</v>
      </c>
      <c r="C45" s="184">
        <f t="shared" si="8"/>
        <v>1.641844335393146</v>
      </c>
      <c r="D45" s="184">
        <f t="shared" si="8"/>
        <v>2.7363077013168784</v>
      </c>
      <c r="E45" s="184">
        <f t="shared" si="8"/>
        <v>3.243828221135054</v>
      </c>
      <c r="F45" s="184">
        <f t="shared" si="8"/>
        <v>2.4545286137860893</v>
      </c>
      <c r="G45" s="184" t="str">
        <f t="shared" si="8"/>
        <v/>
      </c>
      <c r="H45" s="184" t="str">
        <f t="shared" si="8"/>
        <v/>
      </c>
      <c r="I45" s="184" t="str">
        <f t="shared" si="8"/>
        <v/>
      </c>
      <c r="J45" s="184">
        <f t="shared" si="8"/>
        <v>2.2784587956641644</v>
      </c>
      <c r="K45" s="184" t="str">
        <f t="shared" si="8"/>
        <v/>
      </c>
      <c r="L45" s="183" t="s">
        <v>782</v>
      </c>
      <c r="M45" s="184" t="str">
        <f t="shared" ref="M45:S45" si="9">IF(H31=0,"",H38-H37)</f>
        <v/>
      </c>
      <c r="N45" s="184" t="str">
        <f t="shared" si="9"/>
        <v/>
      </c>
      <c r="O45" s="184" t="str">
        <f t="shared" si="9"/>
        <v/>
      </c>
      <c r="P45" s="184" t="str">
        <f t="shared" si="9"/>
        <v/>
      </c>
      <c r="Q45" s="184">
        <f t="shared" si="9"/>
        <v>10.044339613280492</v>
      </c>
      <c r="R45" s="184" t="str">
        <f t="shared" si="9"/>
        <v/>
      </c>
      <c r="S45" s="184" t="str">
        <f t="shared" si="9"/>
        <v/>
      </c>
    </row>
    <row r="46" spans="1:20" x14ac:dyDescent="0.2">
      <c r="A46" s="184">
        <f t="shared" ref="A46:K46" si="10">IF(B7=0,"",B8)</f>
        <v>6.6518832642666306</v>
      </c>
      <c r="B46" s="184" t="str">
        <f t="shared" si="10"/>
        <v/>
      </c>
      <c r="C46" s="184">
        <f t="shared" si="10"/>
        <v>3.6837681737385508</v>
      </c>
      <c r="D46" s="184">
        <f t="shared" si="10"/>
        <v>7.9063746547018772</v>
      </c>
      <c r="E46" s="184">
        <f t="shared" si="10"/>
        <v>8.9406580927587243</v>
      </c>
      <c r="F46" s="184">
        <f t="shared" si="10"/>
        <v>4.9759049135408038</v>
      </c>
      <c r="G46" s="184" t="str">
        <f t="shared" si="10"/>
        <v/>
      </c>
      <c r="H46" s="184" t="str">
        <f t="shared" si="10"/>
        <v/>
      </c>
      <c r="I46" s="184" t="str">
        <f t="shared" si="10"/>
        <v/>
      </c>
      <c r="J46" s="184">
        <f t="shared" si="10"/>
        <v>6.6895127608698122</v>
      </c>
      <c r="K46" s="184" t="str">
        <f t="shared" si="10"/>
        <v/>
      </c>
      <c r="L46" s="183" t="s">
        <v>783</v>
      </c>
      <c r="M46" s="184" t="str">
        <f t="shared" ref="M46:S46" si="11">IF(H31=0,"",H32)</f>
        <v/>
      </c>
      <c r="N46" s="184" t="str">
        <f t="shared" si="11"/>
        <v/>
      </c>
      <c r="O46" s="184" t="str">
        <f t="shared" si="11"/>
        <v/>
      </c>
      <c r="P46" s="184" t="str">
        <f t="shared" si="11"/>
        <v/>
      </c>
      <c r="Q46" s="184">
        <f t="shared" si="11"/>
        <v>11.208364980492149</v>
      </c>
      <c r="R46" s="184" t="str">
        <f t="shared" si="11"/>
        <v/>
      </c>
      <c r="S46" s="184" t="str">
        <f t="shared" si="11"/>
        <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2.1641240095570971</v>
      </c>
      <c r="C49" s="184">
        <v>0</v>
      </c>
      <c r="D49" s="184">
        <f t="shared" ref="D49:O49" si="12">IF(D19=0,"",D23)</f>
        <v>1.3074528124255955</v>
      </c>
      <c r="E49" s="184">
        <f t="shared" si="12"/>
        <v>2.7280071525999241</v>
      </c>
      <c r="F49" s="184">
        <f t="shared" si="12"/>
        <v>4.7377178803946656</v>
      </c>
      <c r="G49" s="184">
        <f t="shared" si="12"/>
        <v>0.93958466749162961</v>
      </c>
      <c r="H49" s="184">
        <f t="shared" si="12"/>
        <v>6.0384709134720911</v>
      </c>
      <c r="I49" s="184" t="str">
        <f t="shared" si="12"/>
        <v/>
      </c>
      <c r="J49" s="184" t="str">
        <f t="shared" si="12"/>
        <v/>
      </c>
      <c r="K49" s="184" t="str">
        <f t="shared" si="12"/>
        <v/>
      </c>
      <c r="L49" s="184" t="str">
        <f t="shared" si="12"/>
        <v/>
      </c>
      <c r="M49" s="184" t="str">
        <f t="shared" si="12"/>
        <v/>
      </c>
      <c r="N49" s="184" t="str">
        <f t="shared" si="12"/>
        <v/>
      </c>
      <c r="O49" s="184" t="str">
        <f t="shared" si="12"/>
        <v/>
      </c>
      <c r="P49" s="184">
        <f>IF(D31=0,"",D35)</f>
        <v>1.291474978828101</v>
      </c>
      <c r="Q49" s="184" t="str">
        <f>IF(E31=0,"",E35)</f>
        <v/>
      </c>
      <c r="R49" s="184" t="str">
        <f>IF(F31=0,"",F35)</f>
        <v/>
      </c>
      <c r="S49" s="184">
        <f>IF(G31=0,"",G35)</f>
        <v>1.8184461644114278</v>
      </c>
    </row>
    <row r="50" spans="1:29" x14ac:dyDescent="0.2">
      <c r="A50" s="183" t="s">
        <v>779</v>
      </c>
      <c r="B50" s="184">
        <f>IF(B19=0,"",B24-B23)</f>
        <v>2.4773975558699184</v>
      </c>
      <c r="C50" s="184">
        <v>0</v>
      </c>
      <c r="D50" s="184">
        <f t="shared" ref="D50:O50" si="13">IF(D19=0,"",D24-D23)</f>
        <v>1.9808099858115569</v>
      </c>
      <c r="E50" s="184">
        <f t="shared" si="13"/>
        <v>2.4829564803519291</v>
      </c>
      <c r="F50" s="184">
        <f t="shared" si="13"/>
        <v>2.1125961093921628</v>
      </c>
      <c r="G50" s="184">
        <f t="shared" si="13"/>
        <v>0.63280800464431219</v>
      </c>
      <c r="H50" s="184">
        <f t="shared" si="13"/>
        <v>0.9345539184009688</v>
      </c>
      <c r="I50" s="184" t="str">
        <f t="shared" si="13"/>
        <v/>
      </c>
      <c r="J50" s="184" t="str">
        <f t="shared" si="13"/>
        <v/>
      </c>
      <c r="K50" s="184" t="str">
        <f t="shared" si="13"/>
        <v/>
      </c>
      <c r="L50" s="184" t="str">
        <f t="shared" si="13"/>
        <v/>
      </c>
      <c r="M50" s="184" t="str">
        <f t="shared" si="13"/>
        <v/>
      </c>
      <c r="N50" s="184" t="str">
        <f t="shared" si="13"/>
        <v/>
      </c>
      <c r="O50" s="184" t="str">
        <f t="shared" si="13"/>
        <v/>
      </c>
      <c r="P50" s="184">
        <f>IF(D31=0,"",D36-D35)</f>
        <v>0.62329177269984415</v>
      </c>
      <c r="Q50" s="184" t="str">
        <f>IF(E31=0,"",E36-E35)</f>
        <v/>
      </c>
      <c r="R50" s="184" t="str">
        <f>IF(F31=0,"",F36-F35)</f>
        <v/>
      </c>
      <c r="S50" s="184">
        <f>IF(G31=0,"",G36-G35)</f>
        <v>2.1933830788957391</v>
      </c>
    </row>
    <row r="51" spans="1:29" x14ac:dyDescent="0.2">
      <c r="A51" s="183" t="s">
        <v>780</v>
      </c>
      <c r="B51" s="184">
        <f>IF(B19=0,"",B25-B24)</f>
        <v>4.0191337562977063</v>
      </c>
      <c r="C51" s="184">
        <v>0</v>
      </c>
      <c r="D51" s="184">
        <f t="shared" ref="D51:O51" si="14">IF(D19=0,"",D25-D24)</f>
        <v>0.77340651702175833</v>
      </c>
      <c r="E51" s="184">
        <f t="shared" si="14"/>
        <v>4.1379062233100337</v>
      </c>
      <c r="F51" s="184">
        <f t="shared" si="14"/>
        <v>2.2875227189191225</v>
      </c>
      <c r="G51" s="184">
        <f t="shared" si="14"/>
        <v>3.0377602868830462</v>
      </c>
      <c r="H51" s="184">
        <f t="shared" si="14"/>
        <v>0.93455391840096969</v>
      </c>
      <c r="I51" s="184" t="str">
        <f t="shared" si="14"/>
        <v/>
      </c>
      <c r="J51" s="184" t="str">
        <f t="shared" si="14"/>
        <v/>
      </c>
      <c r="K51" s="184" t="str">
        <f t="shared" si="14"/>
        <v/>
      </c>
      <c r="L51" s="184" t="str">
        <f t="shared" si="14"/>
        <v/>
      </c>
      <c r="M51" s="184" t="str">
        <f t="shared" si="14"/>
        <v/>
      </c>
      <c r="N51" s="184" t="str">
        <f t="shared" si="14"/>
        <v/>
      </c>
      <c r="O51" s="184" t="str">
        <f t="shared" si="14"/>
        <v/>
      </c>
      <c r="P51" s="184">
        <f>IF(D31=0,"",D37-D36)</f>
        <v>0.62329177269984437</v>
      </c>
      <c r="Q51" s="184" t="str">
        <f>IF(E31=0,"",E37-E36)</f>
        <v/>
      </c>
      <c r="R51" s="184" t="str">
        <f>IF(F31=0,"",F37-F36)</f>
        <v/>
      </c>
      <c r="S51" s="184">
        <f>IF(G31=0,"",G37-G36)</f>
        <v>2.6313566155801071</v>
      </c>
    </row>
    <row r="52" spans="1:29" x14ac:dyDescent="0.2">
      <c r="A52" s="183" t="s">
        <v>781</v>
      </c>
      <c r="B52" s="184">
        <f>IF(B19=0,"",B23-B22)</f>
        <v>1.252353960774546</v>
      </c>
      <c r="C52" s="184">
        <v>0</v>
      </c>
      <c r="D52" s="184">
        <f t="shared" ref="D52:O52" si="15">IF(D19=0,"",D23-D22)</f>
        <v>0.45116296500215669</v>
      </c>
      <c r="E52" s="184">
        <f t="shared" si="15"/>
        <v>0.95361121614480959</v>
      </c>
      <c r="F52" s="184">
        <f t="shared" si="15"/>
        <v>1.0411523753168481</v>
      </c>
      <c r="G52" s="184">
        <f t="shared" si="15"/>
        <v>3.4243352226028367E-2</v>
      </c>
      <c r="H52" s="184">
        <f t="shared" si="15"/>
        <v>0.56073235104058128</v>
      </c>
      <c r="I52" s="184" t="str">
        <f t="shared" si="15"/>
        <v/>
      </c>
      <c r="J52" s="184" t="str">
        <f t="shared" si="15"/>
        <v/>
      </c>
      <c r="K52" s="184" t="str">
        <f t="shared" si="15"/>
        <v/>
      </c>
      <c r="L52" s="184" t="str">
        <f t="shared" si="15"/>
        <v/>
      </c>
      <c r="M52" s="184" t="str">
        <f t="shared" si="15"/>
        <v/>
      </c>
      <c r="N52" s="184" t="str">
        <f t="shared" si="15"/>
        <v/>
      </c>
      <c r="O52" s="184" t="str">
        <f t="shared" si="15"/>
        <v/>
      </c>
      <c r="P52" s="184">
        <f>IF(D31=0,"",D35-D34)</f>
        <v>0.37397506361990629</v>
      </c>
      <c r="Q52" s="184" t="str">
        <f>IF(E31=0,"",E35-E34)</f>
        <v/>
      </c>
      <c r="R52" s="184" t="str">
        <f>IF(F31=0,"",F35-F34)</f>
        <v/>
      </c>
      <c r="S52" s="184">
        <f>IF(G31=0,"",G35-G34)</f>
        <v>0.65498840500485156</v>
      </c>
      <c r="AB52" s="15"/>
      <c r="AC52" s="15"/>
    </row>
    <row r="53" spans="1:29" x14ac:dyDescent="0.2">
      <c r="A53" s="183" t="s">
        <v>782</v>
      </c>
      <c r="B53" s="184">
        <f>IF(B19=0,"",B26-B25)</f>
        <v>3.0643525836547134</v>
      </c>
      <c r="C53" s="184">
        <v>0</v>
      </c>
      <c r="D53" s="184">
        <f t="shared" ref="D53:O53" si="16">IF(D19=0,"",D26-D25)</f>
        <v>1.641844335393146</v>
      </c>
      <c r="E53" s="184">
        <f t="shared" si="16"/>
        <v>2.140526818018845</v>
      </c>
      <c r="F53" s="184">
        <f t="shared" si="16"/>
        <v>22.284517808312746</v>
      </c>
      <c r="G53" s="184">
        <f t="shared" si="16"/>
        <v>4.363157460255751</v>
      </c>
      <c r="H53" s="184">
        <f t="shared" si="16"/>
        <v>0.56073235104058217</v>
      </c>
      <c r="I53" s="184" t="str">
        <f t="shared" si="16"/>
        <v/>
      </c>
      <c r="J53" s="184" t="str">
        <f t="shared" si="16"/>
        <v/>
      </c>
      <c r="K53" s="184" t="str">
        <f t="shared" si="16"/>
        <v/>
      </c>
      <c r="L53" s="184" t="str">
        <f t="shared" si="16"/>
        <v/>
      </c>
      <c r="M53" s="184" t="str">
        <f t="shared" si="16"/>
        <v/>
      </c>
      <c r="N53" s="184" t="str">
        <f t="shared" si="16"/>
        <v/>
      </c>
      <c r="O53" s="184" t="str">
        <f t="shared" si="16"/>
        <v/>
      </c>
      <c r="P53" s="184">
        <f>IF(D31=0,"",D38-D37)</f>
        <v>0.3739750636199064</v>
      </c>
      <c r="Q53" s="184" t="str">
        <f>IF(E31=0,"",E38-E37)</f>
        <v/>
      </c>
      <c r="R53" s="184" t="str">
        <f>IF(F31=0,"",F38-F37)</f>
        <v/>
      </c>
      <c r="S53" s="184">
        <f>IF(G31=0,"",G38-G37)</f>
        <v>3.1735330058620717</v>
      </c>
      <c r="AB53" s="15"/>
      <c r="AC53" s="15"/>
    </row>
    <row r="54" spans="1:29" x14ac:dyDescent="0.2">
      <c r="A54" s="183" t="s">
        <v>783</v>
      </c>
      <c r="B54" s="184">
        <f t="shared" ref="B54:O54" si="17">IF(B19=0,"",B20)</f>
        <v>6.6518832642666306</v>
      </c>
      <c r="C54" s="184" t="str">
        <f t="shared" si="17"/>
        <v/>
      </c>
      <c r="D54" s="184">
        <f t="shared" si="17"/>
        <v>3.6837681737385508</v>
      </c>
      <c r="E54" s="184">
        <f t="shared" si="17"/>
        <v>6.1866108684665129</v>
      </c>
      <c r="F54" s="184">
        <f t="shared" si="17"/>
        <v>13.989744670627779</v>
      </c>
      <c r="G54" s="184">
        <f t="shared" si="17"/>
        <v>3.9773449543746757</v>
      </c>
      <c r="H54" s="184">
        <f t="shared" si="17"/>
        <v>6.9730248318730599</v>
      </c>
      <c r="I54" s="184" t="str">
        <f t="shared" si="17"/>
        <v/>
      </c>
      <c r="J54" s="184" t="str">
        <f t="shared" si="17"/>
        <v/>
      </c>
      <c r="K54" s="184" t="str">
        <f t="shared" si="17"/>
        <v/>
      </c>
      <c r="L54" s="184" t="str">
        <f t="shared" si="17"/>
        <v/>
      </c>
      <c r="M54" s="184" t="str">
        <f t="shared" si="17"/>
        <v/>
      </c>
      <c r="N54" s="184" t="str">
        <f t="shared" si="17"/>
        <v/>
      </c>
      <c r="O54" s="184" t="str">
        <f t="shared" si="17"/>
        <v/>
      </c>
      <c r="P54" s="184">
        <f>IF(D31=0,"",D32)</f>
        <v>1.9147667515279454</v>
      </c>
      <c r="Q54" s="184" t="str">
        <f>IF(E31=0,"",E32)</f>
        <v/>
      </c>
      <c r="R54" s="184" t="str">
        <f>IF(F31=0,"",F32)</f>
        <v/>
      </c>
      <c r="S54" s="184">
        <f>IF(G31=0,"",G32)</f>
        <v>4.9908609517411504</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3.0520886009885673</v>
      </c>
      <c r="C60" s="69">
        <v>1.2266033063402029</v>
      </c>
      <c r="D60" s="69">
        <v>1.8254852946483637</v>
      </c>
      <c r="E60" s="69">
        <v>0.73796320736939847</v>
      </c>
      <c r="F60" s="69">
        <v>4.2533905943341936E-2</v>
      </c>
      <c r="G60" s="70">
        <v>0.22206395662128217</v>
      </c>
      <c r="H60" s="171">
        <v>4.054649670922589</v>
      </c>
      <c r="I60" s="68">
        <v>3.3757685552412743E-2</v>
      </c>
      <c r="J60" s="171">
        <v>4.0208919853701772</v>
      </c>
      <c r="K60" s="68">
        <v>0</v>
      </c>
      <c r="L60" s="171">
        <v>4.0208919853701772</v>
      </c>
      <c r="M60" s="169">
        <v>8.1065082639710823E-2</v>
      </c>
      <c r="N60" s="69">
        <v>1.7499457220005812E-2</v>
      </c>
      <c r="O60" s="69">
        <v>1.4852954835645684E-2</v>
      </c>
      <c r="P60" s="69">
        <v>1.5576234882585761E-2</v>
      </c>
      <c r="Q60" s="69">
        <v>2.020448847501142E-3</v>
      </c>
      <c r="R60" s="70">
        <v>0.13101417842544924</v>
      </c>
      <c r="S60" s="71">
        <v>4.1519061637956263</v>
      </c>
    </row>
    <row r="61" spans="1:29" x14ac:dyDescent="0.2">
      <c r="A61" s="30" t="s">
        <v>794</v>
      </c>
      <c r="B61" s="72">
        <v>0.73510539029099398</v>
      </c>
      <c r="C61" s="73">
        <v>0.29543136524522406</v>
      </c>
      <c r="D61" s="73">
        <v>0.43967402504576969</v>
      </c>
      <c r="E61" s="73">
        <v>0.17774082030186364</v>
      </c>
      <c r="F61" s="73">
        <v>1.0244428526404344E-2</v>
      </c>
      <c r="G61" s="74">
        <v>5.348482067289155E-2</v>
      </c>
      <c r="H61" s="172">
        <v>0.97657545979215332</v>
      </c>
      <c r="I61" s="72">
        <v>8.1306475196327287E-3</v>
      </c>
      <c r="J61" s="172">
        <v>0.96844481227252077</v>
      </c>
      <c r="K61" s="72">
        <v>0</v>
      </c>
      <c r="L61" s="172">
        <v>0.96844481227252077</v>
      </c>
      <c r="M61" s="170">
        <v>1.9524786794700107E-2</v>
      </c>
      <c r="N61" s="73">
        <v>4.2148007516643882E-3</v>
      </c>
      <c r="O61" s="73">
        <v>3.5773821106947368E-3</v>
      </c>
      <c r="P61" s="73">
        <v>3.7515864444166869E-3</v>
      </c>
      <c r="Q61" s="73">
        <v>4.866316260033368E-4</v>
      </c>
      <c r="R61" s="74">
        <v>3.1555187727479263E-2</v>
      </c>
      <c r="S61" s="75">
        <v>1</v>
      </c>
    </row>
    <row r="62" spans="1:29" x14ac:dyDescent="0.2">
      <c r="A62" s="30" t="s">
        <v>775</v>
      </c>
      <c r="B62" s="32">
        <v>4.608093181586808</v>
      </c>
      <c r="C62" s="33">
        <v>2.5579147395421433</v>
      </c>
      <c r="D62" s="33">
        <v>2.0501784420446643</v>
      </c>
      <c r="E62" s="33">
        <v>1.1298946215360568</v>
      </c>
      <c r="F62" s="33">
        <v>1.8572549391378767E-2</v>
      </c>
      <c r="G62" s="76">
        <v>0.65957390833246432</v>
      </c>
      <c r="H62" s="34">
        <v>6.4161342608467073</v>
      </c>
      <c r="I62" s="32">
        <v>5.53511608125574E-2</v>
      </c>
      <c r="J62" s="34">
        <v>6.3607831000341504</v>
      </c>
      <c r="K62" s="32">
        <v>0</v>
      </c>
      <c r="L62" s="34">
        <v>6.3607831000341504</v>
      </c>
      <c r="M62" s="128">
        <v>0.20762962998629322</v>
      </c>
      <c r="N62" s="33">
        <v>2.0850503264201639E-2</v>
      </c>
      <c r="O62" s="33">
        <v>1.5536831182721608E-2</v>
      </c>
      <c r="P62" s="33">
        <v>4.2448111084214445E-2</v>
      </c>
      <c r="Q62" s="33">
        <v>4.6350887150464351E-3</v>
      </c>
      <c r="R62" s="76">
        <v>0.29110016423247725</v>
      </c>
      <c r="S62" s="59">
        <v>6.6518832642666306</v>
      </c>
    </row>
    <row r="63" spans="1:29" ht="15" thickBot="1" x14ac:dyDescent="0.25">
      <c r="A63" s="30" t="s">
        <v>2652</v>
      </c>
      <c r="B63" s="32">
        <v>6.3069307069173233</v>
      </c>
      <c r="C63" s="33">
        <v>3.7916122384558992</v>
      </c>
      <c r="D63" s="33">
        <v>3.2629585259561167</v>
      </c>
      <c r="E63" s="33">
        <v>2.0443128780670836</v>
      </c>
      <c r="F63" s="33">
        <v>5.2433681330694329E-2</v>
      </c>
      <c r="G63" s="76">
        <v>2.505481380206481</v>
      </c>
      <c r="H63" s="34">
        <v>8.0405280511699857</v>
      </c>
      <c r="I63" s="32">
        <v>0.12311494686980043</v>
      </c>
      <c r="J63" s="34">
        <v>8.018895294186315</v>
      </c>
      <c r="K63" s="32">
        <v>0</v>
      </c>
      <c r="L63" s="34">
        <v>8.018895294186315</v>
      </c>
      <c r="M63" s="128">
        <v>0.54157000904537311</v>
      </c>
      <c r="N63" s="33">
        <v>4.4163024014107641E-2</v>
      </c>
      <c r="O63" s="33">
        <v>2.8863223617339E-2</v>
      </c>
      <c r="P63" s="33">
        <v>9.9097216721993203E-2</v>
      </c>
      <c r="Q63" s="33">
        <v>1.8791976710121144E-2</v>
      </c>
      <c r="R63" s="76">
        <v>0.64925050386023231</v>
      </c>
      <c r="S63" s="59">
        <v>8.411109773766956</v>
      </c>
    </row>
    <row r="64" spans="1:29" x14ac:dyDescent="0.2">
      <c r="A64" s="36" t="s">
        <v>770</v>
      </c>
      <c r="B64" s="39">
        <v>0.41028748541418658</v>
      </c>
      <c r="C64" s="40">
        <v>0.2211819123208823</v>
      </c>
      <c r="D64" s="40">
        <v>0</v>
      </c>
      <c r="E64" s="40">
        <v>3.1814387173830462E-3</v>
      </c>
      <c r="F64" s="40">
        <v>0</v>
      </c>
      <c r="G64" s="77">
        <v>0</v>
      </c>
      <c r="H64" s="41">
        <v>0.87304756601949252</v>
      </c>
      <c r="I64" s="39">
        <v>0</v>
      </c>
      <c r="J64" s="41">
        <v>0.86888973855663076</v>
      </c>
      <c r="K64" s="39">
        <v>0</v>
      </c>
      <c r="L64" s="41">
        <v>0.86888973855663076</v>
      </c>
      <c r="M64" s="129">
        <v>3.7204654192673917E-4</v>
      </c>
      <c r="N64" s="40">
        <v>0</v>
      </c>
      <c r="O64" s="40">
        <v>0</v>
      </c>
      <c r="P64" s="40">
        <v>1.3420630243089588E-5</v>
      </c>
      <c r="Q64" s="40">
        <v>0</v>
      </c>
      <c r="R64" s="77">
        <v>6.1891332630424601E-4</v>
      </c>
      <c r="S64" s="61">
        <v>0.91177004878255119</v>
      </c>
    </row>
    <row r="65" spans="1:19" x14ac:dyDescent="0.2">
      <c r="A65" s="42" t="s">
        <v>771</v>
      </c>
      <c r="B65" s="45">
        <v>1.3824407791705982</v>
      </c>
      <c r="C65" s="46">
        <v>0.63616491020851407</v>
      </c>
      <c r="D65" s="46">
        <v>0</v>
      </c>
      <c r="E65" s="46">
        <v>0.16592930023266333</v>
      </c>
      <c r="F65" s="46">
        <v>0</v>
      </c>
      <c r="G65" s="78">
        <v>0</v>
      </c>
      <c r="H65" s="47">
        <v>2.1200186829697323</v>
      </c>
      <c r="I65" s="45">
        <v>0</v>
      </c>
      <c r="J65" s="47">
        <v>2.0996989059299764</v>
      </c>
      <c r="K65" s="45">
        <v>0</v>
      </c>
      <c r="L65" s="47">
        <v>2.0996989059299764</v>
      </c>
      <c r="M65" s="130">
        <v>2.7574668892735323E-2</v>
      </c>
      <c r="N65" s="46">
        <v>0</v>
      </c>
      <c r="O65" s="46">
        <v>0</v>
      </c>
      <c r="P65" s="46">
        <v>3.3402869797323842E-3</v>
      </c>
      <c r="Q65" s="46">
        <v>0</v>
      </c>
      <c r="R65" s="78">
        <v>4.6408332049151277E-2</v>
      </c>
      <c r="S65" s="63">
        <v>2.1641240095570971</v>
      </c>
    </row>
    <row r="66" spans="1:19" x14ac:dyDescent="0.2">
      <c r="A66" s="30" t="s">
        <v>2653</v>
      </c>
      <c r="B66" s="32">
        <v>3.1105802992007652</v>
      </c>
      <c r="C66" s="33">
        <v>1.3528636944922168</v>
      </c>
      <c r="D66" s="33">
        <v>0.83713080168776366</v>
      </c>
      <c r="E66" s="33">
        <v>0.57718036476703172</v>
      </c>
      <c r="F66" s="33">
        <v>0</v>
      </c>
      <c r="G66" s="76">
        <v>0.12235511994223519</v>
      </c>
      <c r="H66" s="34">
        <v>4.5049962188051422</v>
      </c>
      <c r="I66" s="32">
        <v>1.002711604202183E-3</v>
      </c>
      <c r="J66" s="34">
        <v>4.4812588890034011</v>
      </c>
      <c r="K66" s="32">
        <v>0</v>
      </c>
      <c r="L66" s="34">
        <v>4.4812588890034011</v>
      </c>
      <c r="M66" s="128">
        <v>7.3409611320919735E-2</v>
      </c>
      <c r="N66" s="33">
        <v>1.7530286770955964E-3</v>
      </c>
      <c r="O66" s="33">
        <v>4.1045010392603458E-3</v>
      </c>
      <c r="P66" s="33">
        <v>1.0143807551599686E-2</v>
      </c>
      <c r="Q66" s="33">
        <v>0</v>
      </c>
      <c r="R66" s="76">
        <v>0.11125201003272814</v>
      </c>
      <c r="S66" s="59">
        <v>4.6415215654270154</v>
      </c>
    </row>
    <row r="67" spans="1:19" x14ac:dyDescent="0.2">
      <c r="A67" s="42" t="s">
        <v>772</v>
      </c>
      <c r="B67" s="45">
        <v>5.5713281213092198</v>
      </c>
      <c r="C67" s="46">
        <v>2.8792054702152639</v>
      </c>
      <c r="D67" s="46">
        <v>2.6891791932264928</v>
      </c>
      <c r="E67" s="46">
        <v>1.1159815536081359</v>
      </c>
      <c r="F67" s="46">
        <v>4.9806521697623512E-3</v>
      </c>
      <c r="G67" s="78">
        <v>0.48083881414658142</v>
      </c>
      <c r="H67" s="47">
        <v>8.6169289307879282</v>
      </c>
      <c r="I67" s="45">
        <v>4.2092619869126484E-2</v>
      </c>
      <c r="J67" s="47">
        <v>8.5563888805853239</v>
      </c>
      <c r="K67" s="45">
        <v>0</v>
      </c>
      <c r="L67" s="47">
        <v>8.5563888805853239</v>
      </c>
      <c r="M67" s="130">
        <v>0.16822000802418918</v>
      </c>
      <c r="N67" s="46">
        <v>1.9422869446224646E-2</v>
      </c>
      <c r="O67" s="46">
        <v>1.5020402060494403E-2</v>
      </c>
      <c r="P67" s="46">
        <v>3.2654498553003244E-2</v>
      </c>
      <c r="Q67" s="46">
        <v>5.9811495678289116E-4</v>
      </c>
      <c r="R67" s="78">
        <v>0.25332141441130646</v>
      </c>
      <c r="S67" s="63">
        <v>8.6606553217247217</v>
      </c>
    </row>
    <row r="68" spans="1:19" ht="15" thickBot="1" x14ac:dyDescent="0.25">
      <c r="A68" s="48" t="s">
        <v>773</v>
      </c>
      <c r="B68" s="51">
        <v>9.1232940494396111</v>
      </c>
      <c r="C68" s="52">
        <v>4.8367268003882185</v>
      </c>
      <c r="D68" s="52">
        <v>5.1576262084724807</v>
      </c>
      <c r="E68" s="52">
        <v>2.321900997425284</v>
      </c>
      <c r="F68" s="52">
        <v>4.3238678588779611E-2</v>
      </c>
      <c r="G68" s="79">
        <v>0.86231787316907971</v>
      </c>
      <c r="H68" s="53">
        <v>11.997171534479062</v>
      </c>
      <c r="I68" s="51">
        <v>0.22863873562196502</v>
      </c>
      <c r="J68" s="53">
        <v>11.678148126091353</v>
      </c>
      <c r="K68" s="51">
        <v>0</v>
      </c>
      <c r="L68" s="53">
        <v>11.678148126091353</v>
      </c>
      <c r="M68" s="131">
        <v>0.44337706041021674</v>
      </c>
      <c r="N68" s="52">
        <v>4.1479585242839387E-2</v>
      </c>
      <c r="O68" s="52">
        <v>5.2477978353683216E-2</v>
      </c>
      <c r="P68" s="52">
        <v>8.5009668169474098E-2</v>
      </c>
      <c r="Q68" s="52">
        <v>7.0464105562598285E-3</v>
      </c>
      <c r="R68" s="79">
        <v>0.64637930106586439</v>
      </c>
      <c r="S68" s="65">
        <v>11.725007905379435</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LGG-MT-LM-STR-Clin'!$AI$33="non concerné","",'[1]ETPR LGG-MT-LM-STR-Clin'!$AI$33)</f>
        <v/>
      </c>
      <c r="C88" s="179" t="str">
        <f>IF('[1]ETPR LGG-MT-LM-STR-Clin'!$AI$36="non concerné","",'[1]ETPR LGG-MT-LM-STR-Clin'!$AI$36)</f>
        <v/>
      </c>
      <c r="D88" s="180" t="str">
        <f>IF('[1]ETPR LGG-MT-LM-STR-Clin'!$AI$39="non concerné","",'[1]ETPR LGG-MT-LM-STR-Clin'!$AI$39)</f>
        <v/>
      </c>
      <c r="E88" s="181" t="str">
        <f>IF('[1]ETPR LGG-MT-LM-STR-Clin'!$AI$18=0,"",'[1]Synth. SA auxiliaires'!$AF$38/'[1]ETPR LGG-MT-LM-STR-Clin'!$AI$18)</f>
        <v/>
      </c>
      <c r="F88" s="182" t="str">
        <f>IF('[1]ETPR LGG-MT-LM-STR-Clin'!$AI$14=0,"",'[1]Synth. SA auxiliaires'!$AF$38/'[1]ETPR LGG-MT-LM-STR-Clin'!$AI$14)</f>
        <v/>
      </c>
      <c r="G88" s="178" t="str">
        <f>IF('[1]ETPR LGG-MT-LM-STR-Clin'!$AI$42="non concerné","",'[1]ETPR LGG-MT-LM-STR-Clin'!$AI$42)</f>
        <v/>
      </c>
      <c r="H88" s="179" t="str">
        <f>IF('[1]ETPR LGG-MT-LM-STR-Clin'!$AI$45="non concerné","",'[1]ETPR LGG-MT-LM-STR-Clin'!$AI$45)</f>
        <v/>
      </c>
      <c r="I88" s="180" t="str">
        <f>IF('[1]ETPR LGG-MT-LM-STR-Clin'!$AI$48="non concerné","",'[1]ETPR LGG-MT-LM-STR-Clin'!$AI$48)</f>
        <v/>
      </c>
      <c r="J88" s="181" t="str">
        <f>IF('[1]ETPR LGG-MT-LM-STR-Clin'!$AI$27=0,"",'[1]Synth. SA auxiliaires'!$AF$38/'[1]ETPR LGG-MT-LM-STR-Clin'!$AI$27)</f>
        <v/>
      </c>
      <c r="K88" s="182" t="str">
        <f>IF(('[1]ETPR LGG-MT-LM-STR-Clin'!$AI$27-SUM('[1]ETPR LGG-MT-LM-STR-Clin'!$AI$29:$AI$30))=0,"",'[1]Synth. SA auxiliaires'!$AF$38/('[1]ETPR LGG-MT-LM-STR-Clin'!$AI$27-SUM('[1]ETPR LGG-MT-LM-STR-Clin'!$AI$29:$AI$30)))</f>
        <v/>
      </c>
    </row>
    <row r="89" spans="1:11" x14ac:dyDescent="0.2">
      <c r="A89" s="24" t="s">
        <v>769</v>
      </c>
      <c r="B89" s="27">
        <v>46</v>
      </c>
      <c r="C89" s="83"/>
      <c r="D89" s="84"/>
      <c r="E89" s="85"/>
      <c r="F89" s="86"/>
      <c r="G89" s="27">
        <v>38</v>
      </c>
      <c r="H89" s="83"/>
      <c r="I89" s="84"/>
      <c r="J89" s="85"/>
      <c r="K89" s="86"/>
    </row>
    <row r="90" spans="1:11" x14ac:dyDescent="0.2">
      <c r="A90" s="30" t="s">
        <v>783</v>
      </c>
      <c r="B90" s="87">
        <v>127707.07642725222</v>
      </c>
      <c r="C90" s="88">
        <v>127720.4351792651</v>
      </c>
      <c r="D90" s="89">
        <v>131023.08479155606</v>
      </c>
      <c r="E90" s="90">
        <v>109741.58094138467</v>
      </c>
      <c r="F90" s="29">
        <v>113666.3121521681</v>
      </c>
      <c r="G90" s="87">
        <v>50680.900665899368</v>
      </c>
      <c r="H90" s="88">
        <v>50720.368309954851</v>
      </c>
      <c r="I90" s="89">
        <v>50787.607848350992</v>
      </c>
      <c r="J90" s="90">
        <v>47517.467980551388</v>
      </c>
      <c r="K90" s="29">
        <v>47578.299380442622</v>
      </c>
    </row>
    <row r="91" spans="1:11" ht="15" thickBot="1" x14ac:dyDescent="0.25">
      <c r="A91" s="30" t="s">
        <v>2652</v>
      </c>
      <c r="B91" s="87">
        <v>40204.087538031694</v>
      </c>
      <c r="C91" s="88">
        <v>40196.010700704632</v>
      </c>
      <c r="D91" s="89">
        <v>36867.26660504358</v>
      </c>
      <c r="E91" s="90">
        <v>99580.807905105932</v>
      </c>
      <c r="F91" s="29">
        <v>97623.32293522339</v>
      </c>
      <c r="G91" s="87">
        <v>9926.1990176922372</v>
      </c>
      <c r="H91" s="88">
        <v>9906.8661198430036</v>
      </c>
      <c r="I91" s="89">
        <v>9941.4584690171432</v>
      </c>
      <c r="J91" s="90">
        <v>52255.51576187944</v>
      </c>
      <c r="K91" s="29">
        <v>52235.448989180579</v>
      </c>
    </row>
    <row r="92" spans="1:11" x14ac:dyDescent="0.2">
      <c r="A92" s="36" t="s">
        <v>770</v>
      </c>
      <c r="B92" s="91">
        <v>70005.782460317452</v>
      </c>
      <c r="C92" s="92">
        <v>70005.782460317452</v>
      </c>
      <c r="D92" s="93">
        <v>72960.192340402122</v>
      </c>
      <c r="E92" s="94">
        <v>16823.214285714283</v>
      </c>
      <c r="F92" s="95">
        <v>16823.214285714283</v>
      </c>
      <c r="G92" s="91">
        <v>40409.740942857141</v>
      </c>
      <c r="H92" s="92">
        <v>40409.740942857141</v>
      </c>
      <c r="I92" s="93">
        <v>40409.740942857141</v>
      </c>
      <c r="J92" s="94">
        <v>9775.2610200364306</v>
      </c>
      <c r="K92" s="95">
        <v>9775.2610200364306</v>
      </c>
    </row>
    <row r="93" spans="1:11" x14ac:dyDescent="0.2">
      <c r="A93" s="42" t="s">
        <v>771</v>
      </c>
      <c r="B93" s="96">
        <v>102983.81875000001</v>
      </c>
      <c r="C93" s="97">
        <v>103039.40625</v>
      </c>
      <c r="D93" s="98">
        <v>105092.425</v>
      </c>
      <c r="E93" s="99">
        <v>36862.083333333336</v>
      </c>
      <c r="F93" s="100">
        <v>41304.694570135747</v>
      </c>
      <c r="G93" s="96">
        <v>44301.98333333333</v>
      </c>
      <c r="H93" s="97">
        <v>44352.5</v>
      </c>
      <c r="I93" s="98">
        <v>44352.5</v>
      </c>
      <c r="J93" s="99">
        <v>16232.704545454544</v>
      </c>
      <c r="K93" s="100">
        <v>16232.704545454544</v>
      </c>
    </row>
    <row r="94" spans="1:11" x14ac:dyDescent="0.2">
      <c r="A94" s="30" t="s">
        <v>2653</v>
      </c>
      <c r="B94" s="87">
        <v>135658.72500000001</v>
      </c>
      <c r="C94" s="88">
        <v>135658.72500000001</v>
      </c>
      <c r="D94" s="89">
        <v>137480</v>
      </c>
      <c r="E94" s="90">
        <v>79124.28571428571</v>
      </c>
      <c r="F94" s="29">
        <v>85741.25</v>
      </c>
      <c r="G94" s="87">
        <v>49823.587132555549</v>
      </c>
      <c r="H94" s="88">
        <v>49823.587132555549</v>
      </c>
      <c r="I94" s="89">
        <v>49823.587132555549</v>
      </c>
      <c r="J94" s="90">
        <v>28812.131329994434</v>
      </c>
      <c r="K94" s="29">
        <v>29053.333333333332</v>
      </c>
    </row>
    <row r="95" spans="1:11" x14ac:dyDescent="0.2">
      <c r="A95" s="42" t="s">
        <v>772</v>
      </c>
      <c r="B95" s="96">
        <v>156449.96875</v>
      </c>
      <c r="C95" s="97">
        <v>156449.96875</v>
      </c>
      <c r="D95" s="98">
        <v>157540.38920454544</v>
      </c>
      <c r="E95" s="99">
        <v>136307.5</v>
      </c>
      <c r="F95" s="100">
        <v>136307.5</v>
      </c>
      <c r="G95" s="96">
        <v>55691.284134271402</v>
      </c>
      <c r="H95" s="97">
        <v>55691.284134271402</v>
      </c>
      <c r="I95" s="98">
        <v>56192.990952380955</v>
      </c>
      <c r="J95" s="99">
        <v>57309.75</v>
      </c>
      <c r="K95" s="100">
        <v>57309.75</v>
      </c>
    </row>
    <row r="96" spans="1:11" ht="15" thickBot="1" x14ac:dyDescent="0.25">
      <c r="A96" s="48" t="s">
        <v>773</v>
      </c>
      <c r="B96" s="101">
        <v>178432.34545454546</v>
      </c>
      <c r="C96" s="102">
        <v>178432.34545454546</v>
      </c>
      <c r="D96" s="103">
        <v>178432.34545454546</v>
      </c>
      <c r="E96" s="104">
        <v>258580.39215686274</v>
      </c>
      <c r="F96" s="105">
        <v>258580.39215686274</v>
      </c>
      <c r="G96" s="101">
        <v>59666.811000000002</v>
      </c>
      <c r="H96" s="102">
        <v>59666.811000000002</v>
      </c>
      <c r="I96" s="103">
        <v>59666.811000000002</v>
      </c>
      <c r="J96" s="104">
        <v>117924.97119815683</v>
      </c>
      <c r="K96" s="105">
        <v>117924.97119815683</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1">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2458</v>
      </c>
      <c r="B1" s="387"/>
      <c r="C1" s="387"/>
      <c r="D1" s="387"/>
      <c r="E1" s="387"/>
      <c r="F1" s="387"/>
      <c r="G1" s="387"/>
      <c r="H1" s="387"/>
      <c r="I1" s="387"/>
      <c r="J1" s="387"/>
      <c r="K1" s="387"/>
      <c r="L1" s="387"/>
      <c r="M1" s="387"/>
      <c r="N1" s="387"/>
      <c r="O1" s="390" t="s">
        <v>2626</v>
      </c>
      <c r="P1" s="390"/>
      <c r="Q1" s="390"/>
      <c r="R1" s="380" t="s">
        <v>2457</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2451</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301</v>
      </c>
      <c r="C7" s="26">
        <v>1</v>
      </c>
      <c r="D7" s="27">
        <v>28</v>
      </c>
      <c r="E7" s="28">
        <v>209</v>
      </c>
      <c r="F7" s="107">
        <v>107</v>
      </c>
      <c r="G7" s="108">
        <v>82</v>
      </c>
      <c r="H7" s="109">
        <v>20</v>
      </c>
      <c r="I7" s="28">
        <v>13</v>
      </c>
      <c r="J7" s="28">
        <v>0</v>
      </c>
      <c r="K7" s="28">
        <v>48</v>
      </c>
      <c r="L7" s="29">
        <v>3</v>
      </c>
      <c r="AI7" s="14"/>
      <c r="AJ7" s="14"/>
    </row>
    <row r="8" spans="1:36" x14ac:dyDescent="0.2">
      <c r="A8" s="30" t="s">
        <v>775</v>
      </c>
      <c r="B8" s="31">
        <v>5.3793772557624635</v>
      </c>
      <c r="C8" s="177" t="str">
        <f>IF('[1]Synth. SA auxiliaires'!$AG$40="non concerné","",'[1]Synth. SA auxiliaires'!$AG$40)</f>
        <v/>
      </c>
      <c r="D8" s="32">
        <v>3.1710318077517234</v>
      </c>
      <c r="E8" s="33">
        <v>4.1579209606092151</v>
      </c>
      <c r="F8" s="110">
        <v>3.5183206087416163</v>
      </c>
      <c r="G8" s="111">
        <v>4.8543559549276365</v>
      </c>
      <c r="H8" s="112">
        <v>4.724399366395339</v>
      </c>
      <c r="I8" s="33">
        <v>11.903775429575262</v>
      </c>
      <c r="J8" s="33" t="s">
        <v>2654</v>
      </c>
      <c r="K8" s="33">
        <v>10.380147268487649</v>
      </c>
      <c r="L8" s="34">
        <v>2.8006777094143374</v>
      </c>
      <c r="AI8" s="14"/>
      <c r="AJ8" s="14"/>
    </row>
    <row r="9" spans="1:36" ht="15" thickBot="1" x14ac:dyDescent="0.25">
      <c r="A9" s="30" t="s">
        <v>2652</v>
      </c>
      <c r="B9" s="31">
        <v>10.303213394886884</v>
      </c>
      <c r="C9" s="35"/>
      <c r="D9" s="32">
        <v>1.727836680792066</v>
      </c>
      <c r="E9" s="33">
        <v>8.1570384850091546</v>
      </c>
      <c r="F9" s="110">
        <v>3.6516596335520664</v>
      </c>
      <c r="G9" s="111">
        <v>11.951175310163379</v>
      </c>
      <c r="H9" s="112">
        <v>5.8198626431727725</v>
      </c>
      <c r="I9" s="33">
        <v>10.374483014054183</v>
      </c>
      <c r="J9" s="33" t="s">
        <v>2654</v>
      </c>
      <c r="K9" s="33">
        <v>17.283749618174571</v>
      </c>
      <c r="L9" s="34">
        <v>0.9889756741168273</v>
      </c>
      <c r="AI9" s="14"/>
      <c r="AJ9" s="14"/>
    </row>
    <row r="10" spans="1:36" x14ac:dyDescent="0.2">
      <c r="A10" s="36" t="s">
        <v>770</v>
      </c>
      <c r="B10" s="37">
        <v>1.3338740280876913</v>
      </c>
      <c r="C10" s="38"/>
      <c r="D10" s="39">
        <v>1.8878889556806087</v>
      </c>
      <c r="E10" s="40">
        <v>1.2099437802825552</v>
      </c>
      <c r="F10" s="113">
        <v>1.4548801029998464</v>
      </c>
      <c r="G10" s="114">
        <v>1.2543025508445727</v>
      </c>
      <c r="H10" s="115">
        <v>0.84413792972842028</v>
      </c>
      <c r="I10" s="40">
        <v>2.3474755534884952</v>
      </c>
      <c r="J10" s="40" t="s">
        <v>2654</v>
      </c>
      <c r="K10" s="40">
        <v>1.3154754937519186</v>
      </c>
      <c r="L10" s="41">
        <v>1.8130503966757678</v>
      </c>
      <c r="AI10" s="14"/>
      <c r="AJ10" s="14"/>
    </row>
    <row r="11" spans="1:36" x14ac:dyDescent="0.2">
      <c r="A11" s="42" t="s">
        <v>771</v>
      </c>
      <c r="B11" s="43">
        <v>1.8475049413104969</v>
      </c>
      <c r="C11" s="44"/>
      <c r="D11" s="45">
        <v>1.9564653616552055</v>
      </c>
      <c r="E11" s="46">
        <v>1.7457284436063263</v>
      </c>
      <c r="F11" s="116">
        <v>1.9164325299883687</v>
      </c>
      <c r="G11" s="117">
        <v>1.6804880485674523</v>
      </c>
      <c r="H11" s="118">
        <v>1.1611531697436837</v>
      </c>
      <c r="I11" s="46">
        <v>3.4181647821192374</v>
      </c>
      <c r="J11" s="46" t="s">
        <v>2654</v>
      </c>
      <c r="K11" s="46">
        <v>1.8455192436401116</v>
      </c>
      <c r="L11" s="47">
        <v>2.2237218359437776</v>
      </c>
      <c r="AI11" s="14"/>
      <c r="AJ11" s="14"/>
    </row>
    <row r="12" spans="1:36" x14ac:dyDescent="0.2">
      <c r="A12" s="30" t="s">
        <v>2653</v>
      </c>
      <c r="B12" s="31">
        <v>2.626644904308602</v>
      </c>
      <c r="C12" s="35"/>
      <c r="D12" s="32">
        <v>2.8720669859158323</v>
      </c>
      <c r="E12" s="33">
        <v>2.5596543610963898</v>
      </c>
      <c r="F12" s="110">
        <v>2.6109414633267947</v>
      </c>
      <c r="G12" s="111">
        <v>2.5117290936694689</v>
      </c>
      <c r="H12" s="112">
        <v>1.874948640469198</v>
      </c>
      <c r="I12" s="33">
        <v>8.7152805701244276</v>
      </c>
      <c r="J12" s="33" t="s">
        <v>2654</v>
      </c>
      <c r="K12" s="33">
        <v>2.9001855720071967</v>
      </c>
      <c r="L12" s="34">
        <v>2.9081742347237935</v>
      </c>
      <c r="AI12" s="14"/>
      <c r="AJ12" s="14"/>
    </row>
    <row r="13" spans="1:36" x14ac:dyDescent="0.2">
      <c r="A13" s="42" t="s">
        <v>772</v>
      </c>
      <c r="B13" s="43">
        <v>4.5043956346085734</v>
      </c>
      <c r="C13" s="44"/>
      <c r="D13" s="45">
        <v>3.5683149193900685</v>
      </c>
      <c r="E13" s="46">
        <v>4.172646734770292</v>
      </c>
      <c r="F13" s="116">
        <v>4.1867363783759401</v>
      </c>
      <c r="G13" s="117">
        <v>3.9123528449279554</v>
      </c>
      <c r="H13" s="118">
        <v>5.1661455466049375</v>
      </c>
      <c r="I13" s="46">
        <v>16.836826843491437</v>
      </c>
      <c r="J13" s="46" t="s">
        <v>2654</v>
      </c>
      <c r="K13" s="46">
        <v>7.5159831026675956</v>
      </c>
      <c r="L13" s="47">
        <v>3.4313818455396254</v>
      </c>
      <c r="X13" s="14"/>
      <c r="Y13" s="14"/>
      <c r="Z13" s="14"/>
      <c r="AI13" s="14"/>
      <c r="AJ13" s="14"/>
    </row>
    <row r="14" spans="1:36" ht="15" thickBot="1" x14ac:dyDescent="0.25">
      <c r="A14" s="48" t="s">
        <v>773</v>
      </c>
      <c r="B14" s="49">
        <v>9.0601550605600814</v>
      </c>
      <c r="C14" s="50"/>
      <c r="D14" s="51">
        <v>4.8868692320172089</v>
      </c>
      <c r="E14" s="52">
        <v>7.3598488320357172</v>
      </c>
      <c r="F14" s="119">
        <v>5.9216209924148684</v>
      </c>
      <c r="G14" s="120">
        <v>8.2509925260461205</v>
      </c>
      <c r="H14" s="121">
        <v>11.621869603825473</v>
      </c>
      <c r="I14" s="52">
        <v>24.497408072646323</v>
      </c>
      <c r="J14" s="52" t="s">
        <v>2654</v>
      </c>
      <c r="K14" s="52">
        <v>27.45439515460118</v>
      </c>
      <c r="L14" s="53">
        <v>3.7453064120291244</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301</v>
      </c>
      <c r="C19" s="26">
        <v>1</v>
      </c>
      <c r="D19" s="149">
        <v>28</v>
      </c>
      <c r="E19" s="90">
        <v>76</v>
      </c>
      <c r="F19" s="137">
        <v>31</v>
      </c>
      <c r="G19" s="90">
        <v>64</v>
      </c>
      <c r="H19" s="137">
        <v>18</v>
      </c>
      <c r="I19" s="90">
        <v>5</v>
      </c>
      <c r="J19" s="28">
        <v>3</v>
      </c>
      <c r="K19" s="137">
        <v>12</v>
      </c>
      <c r="L19" s="154">
        <v>13</v>
      </c>
      <c r="M19" s="90">
        <v>0</v>
      </c>
      <c r="N19" s="28">
        <v>0</v>
      </c>
      <c r="O19" s="29">
        <v>0</v>
      </c>
    </row>
    <row r="20" spans="1:26" x14ac:dyDescent="0.2">
      <c r="A20" s="30" t="s">
        <v>775</v>
      </c>
      <c r="B20" s="59">
        <v>5.3793772557624635</v>
      </c>
      <c r="C20" s="123" t="str">
        <f>C8</f>
        <v/>
      </c>
      <c r="D20" s="150">
        <v>3.1710318077517234</v>
      </c>
      <c r="E20" s="145">
        <v>3.2500918649265076</v>
      </c>
      <c r="F20" s="138">
        <v>4.1759136580947871</v>
      </c>
      <c r="G20" s="145">
        <v>3.4207489171719128</v>
      </c>
      <c r="H20" s="138">
        <v>9.9516254225035468</v>
      </c>
      <c r="I20" s="145">
        <v>4.9937297372383309</v>
      </c>
      <c r="J20" s="33">
        <v>1.6626384139912673</v>
      </c>
      <c r="K20" s="138">
        <v>5.3776186166451119</v>
      </c>
      <c r="L20" s="155">
        <v>11.903775429575262</v>
      </c>
      <c r="M20" s="145" t="s">
        <v>2654</v>
      </c>
      <c r="N20" s="33" t="s">
        <v>2654</v>
      </c>
      <c r="O20" s="34" t="s">
        <v>2654</v>
      </c>
    </row>
    <row r="21" spans="1:26" ht="15" thickBot="1" x14ac:dyDescent="0.25">
      <c r="A21" s="30" t="s">
        <v>2652</v>
      </c>
      <c r="B21" s="59">
        <v>10.303213394886884</v>
      </c>
      <c r="C21" s="123"/>
      <c r="D21" s="150">
        <v>1.727836680792066</v>
      </c>
      <c r="E21" s="145">
        <v>2.0736846751486122</v>
      </c>
      <c r="F21" s="138">
        <v>5.9054871236588182</v>
      </c>
      <c r="G21" s="145">
        <v>3.3680489486623335</v>
      </c>
      <c r="H21" s="138">
        <v>24.02185899768434</v>
      </c>
      <c r="I21" s="145">
        <v>3.2192876961952295</v>
      </c>
      <c r="J21" s="33">
        <v>1.365129915197199</v>
      </c>
      <c r="K21" s="138">
        <v>6.9904699353145361</v>
      </c>
      <c r="L21" s="155">
        <v>10.374483014054183</v>
      </c>
      <c r="M21" s="145" t="s">
        <v>2654</v>
      </c>
      <c r="N21" s="33" t="s">
        <v>2654</v>
      </c>
      <c r="O21" s="34" t="s">
        <v>2654</v>
      </c>
    </row>
    <row r="22" spans="1:26" x14ac:dyDescent="0.2">
      <c r="A22" s="36" t="s">
        <v>770</v>
      </c>
      <c r="B22" s="61">
        <v>1.3338740280876913</v>
      </c>
      <c r="C22" s="124"/>
      <c r="D22" s="151">
        <v>1.8878889556806087</v>
      </c>
      <c r="E22" s="146">
        <v>1.4494979749234105</v>
      </c>
      <c r="F22" s="139">
        <v>1.6504175273484376</v>
      </c>
      <c r="G22" s="146">
        <v>1.2719851013430437</v>
      </c>
      <c r="H22" s="139">
        <v>1.3367775630455589</v>
      </c>
      <c r="I22" s="146">
        <v>1.6968140864409129</v>
      </c>
      <c r="J22" s="40">
        <v>0.59960770527988128</v>
      </c>
      <c r="K22" s="139">
        <v>0.93506722679261911</v>
      </c>
      <c r="L22" s="156">
        <v>2.3474755534884952</v>
      </c>
      <c r="M22" s="146" t="s">
        <v>2654</v>
      </c>
      <c r="N22" s="40" t="s">
        <v>2654</v>
      </c>
      <c r="O22" s="41" t="s">
        <v>2654</v>
      </c>
    </row>
    <row r="23" spans="1:26" x14ac:dyDescent="0.2">
      <c r="A23" s="42" t="s">
        <v>771</v>
      </c>
      <c r="B23" s="63">
        <v>1.8475049413104969</v>
      </c>
      <c r="C23" s="125"/>
      <c r="D23" s="152">
        <v>1.9564653616552055</v>
      </c>
      <c r="E23" s="147">
        <v>1.9894221596756909</v>
      </c>
      <c r="F23" s="140">
        <v>1.8257203040070835</v>
      </c>
      <c r="G23" s="147">
        <v>1.644506222823632</v>
      </c>
      <c r="H23" s="140">
        <v>1.8129809147018803</v>
      </c>
      <c r="I23" s="147">
        <v>1.9927516779038037</v>
      </c>
      <c r="J23" s="46">
        <v>0.70242979038672604</v>
      </c>
      <c r="K23" s="140">
        <v>1.1611531697436837</v>
      </c>
      <c r="L23" s="157">
        <v>3.4181647821192374</v>
      </c>
      <c r="M23" s="147" t="s">
        <v>2654</v>
      </c>
      <c r="N23" s="46" t="s">
        <v>2654</v>
      </c>
      <c r="O23" s="47" t="s">
        <v>2654</v>
      </c>
    </row>
    <row r="24" spans="1:26" x14ac:dyDescent="0.2">
      <c r="A24" s="30" t="s">
        <v>2653</v>
      </c>
      <c r="B24" s="59">
        <v>2.626644904308602</v>
      </c>
      <c r="C24" s="123"/>
      <c r="D24" s="150">
        <v>2.8720669859158323</v>
      </c>
      <c r="E24" s="145">
        <v>2.5983197742094131</v>
      </c>
      <c r="F24" s="138">
        <v>2.8046230160499768</v>
      </c>
      <c r="G24" s="145">
        <v>2.2943784293931175</v>
      </c>
      <c r="H24" s="138">
        <v>3.2933376596568182</v>
      </c>
      <c r="I24" s="145">
        <v>4.7694459285079649</v>
      </c>
      <c r="J24" s="33">
        <v>0.87379993223146724</v>
      </c>
      <c r="K24" s="138">
        <v>1.7052127891740212</v>
      </c>
      <c r="L24" s="155">
        <v>8.7152805701244276</v>
      </c>
      <c r="M24" s="145" t="s">
        <v>2654</v>
      </c>
      <c r="N24" s="33" t="s">
        <v>2654</v>
      </c>
      <c r="O24" s="34" t="s">
        <v>2654</v>
      </c>
    </row>
    <row r="25" spans="1:26" x14ac:dyDescent="0.2">
      <c r="A25" s="42" t="s">
        <v>772</v>
      </c>
      <c r="B25" s="63">
        <v>4.5043956346085734</v>
      </c>
      <c r="C25" s="125"/>
      <c r="D25" s="152">
        <v>3.5683149193900685</v>
      </c>
      <c r="E25" s="147">
        <v>3.9073915942267421</v>
      </c>
      <c r="F25" s="140">
        <v>4.8272822444347749</v>
      </c>
      <c r="G25" s="147">
        <v>3.533315208226302</v>
      </c>
      <c r="H25" s="140">
        <v>5.0957179247560758</v>
      </c>
      <c r="I25" s="147">
        <v>6.3562444008958563</v>
      </c>
      <c r="J25" s="46">
        <v>2.2284277967159083</v>
      </c>
      <c r="K25" s="140">
        <v>5.027298835629586</v>
      </c>
      <c r="L25" s="157">
        <v>16.836826843491437</v>
      </c>
      <c r="M25" s="147" t="s">
        <v>2654</v>
      </c>
      <c r="N25" s="46" t="s">
        <v>2654</v>
      </c>
      <c r="O25" s="47" t="s">
        <v>2654</v>
      </c>
    </row>
    <row r="26" spans="1:26" ht="15" thickBot="1" x14ac:dyDescent="0.25">
      <c r="A26" s="48" t="s">
        <v>773</v>
      </c>
      <c r="B26" s="65">
        <v>9.0601550605600814</v>
      </c>
      <c r="C26" s="126"/>
      <c r="D26" s="153">
        <v>4.8868692320172089</v>
      </c>
      <c r="E26" s="148">
        <v>6.1240364986540641</v>
      </c>
      <c r="F26" s="141">
        <v>5.6270033840787672</v>
      </c>
      <c r="G26" s="148">
        <v>8.2211335279288686</v>
      </c>
      <c r="H26" s="141">
        <v>10.633657404753928</v>
      </c>
      <c r="I26" s="148">
        <v>8.7529083524093672</v>
      </c>
      <c r="J26" s="52">
        <v>3.0412045154065726</v>
      </c>
      <c r="K26" s="141">
        <v>18.335267355405399</v>
      </c>
      <c r="L26" s="158">
        <v>24.497408072646323</v>
      </c>
      <c r="M26" s="148" t="s">
        <v>2654</v>
      </c>
      <c r="N26" s="52" t="s">
        <v>2654</v>
      </c>
      <c r="O26" s="5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301</v>
      </c>
      <c r="C31" s="58">
        <v>1</v>
      </c>
      <c r="D31" s="127">
        <v>13</v>
      </c>
      <c r="E31" s="28">
        <v>0</v>
      </c>
      <c r="F31" s="28">
        <v>3</v>
      </c>
      <c r="G31" s="28">
        <v>9</v>
      </c>
      <c r="H31" s="143">
        <v>11</v>
      </c>
      <c r="I31" s="90">
        <v>0</v>
      </c>
      <c r="J31" s="28">
        <v>0</v>
      </c>
      <c r="K31" s="28">
        <v>0</v>
      </c>
      <c r="L31" s="28">
        <v>11</v>
      </c>
      <c r="M31" s="137">
        <v>1</v>
      </c>
      <c r="N31" s="162">
        <v>3</v>
      </c>
    </row>
    <row r="32" spans="1:26" x14ac:dyDescent="0.2">
      <c r="A32" s="30" t="s">
        <v>775</v>
      </c>
      <c r="B32" s="59">
        <v>5.3793772557624635</v>
      </c>
      <c r="C32" s="60" t="str">
        <f>C8</f>
        <v/>
      </c>
      <c r="D32" s="128">
        <v>2.0024311422667145</v>
      </c>
      <c r="E32" s="33" t="s">
        <v>2654</v>
      </c>
      <c r="F32" s="33">
        <v>4.6543140727556187</v>
      </c>
      <c r="G32" s="33">
        <v>13.679564875641317</v>
      </c>
      <c r="H32" s="76">
        <v>10.608371320882039</v>
      </c>
      <c r="I32" s="145" t="s">
        <v>2654</v>
      </c>
      <c r="J32" s="33" t="s">
        <v>2654</v>
      </c>
      <c r="K32" s="33" t="s">
        <v>2654</v>
      </c>
      <c r="L32" s="33">
        <v>19.553269689518665</v>
      </c>
      <c r="M32" s="138">
        <v>3.3583868244933948</v>
      </c>
      <c r="N32" s="163">
        <v>2.8006777094143374</v>
      </c>
    </row>
    <row r="33" spans="1:20" ht="15" thickBot="1" x14ac:dyDescent="0.25">
      <c r="A33" s="30" t="s">
        <v>2652</v>
      </c>
      <c r="B33" s="59">
        <v>10.303213394886884</v>
      </c>
      <c r="C33" s="60"/>
      <c r="D33" s="128">
        <v>0.69819252907860141</v>
      </c>
      <c r="E33" s="33" t="s">
        <v>2654</v>
      </c>
      <c r="F33" s="33">
        <v>2.6731430137845487</v>
      </c>
      <c r="G33" s="33">
        <v>18.184980339589025</v>
      </c>
      <c r="H33" s="76">
        <v>14.500215801858994</v>
      </c>
      <c r="I33" s="145" t="s">
        <v>2654</v>
      </c>
      <c r="J33" s="33" t="s">
        <v>2654</v>
      </c>
      <c r="K33" s="33" t="s">
        <v>2654</v>
      </c>
      <c r="L33" s="33">
        <v>25.114054064531945</v>
      </c>
      <c r="M33" s="138">
        <v>0</v>
      </c>
      <c r="N33" s="163">
        <v>0.9889756741168273</v>
      </c>
    </row>
    <row r="34" spans="1:20" x14ac:dyDescent="0.2">
      <c r="A34" s="36" t="s">
        <v>770</v>
      </c>
      <c r="B34" s="61">
        <v>1.3338740280876913</v>
      </c>
      <c r="C34" s="62"/>
      <c r="D34" s="129">
        <v>1.3207176371792282</v>
      </c>
      <c r="E34" s="40" t="s">
        <v>2654</v>
      </c>
      <c r="F34" s="40">
        <v>2.0319973387016956</v>
      </c>
      <c r="G34" s="40">
        <v>2.0695275021029564</v>
      </c>
      <c r="H34" s="77">
        <v>0.79770519222658021</v>
      </c>
      <c r="I34" s="146" t="s">
        <v>2654</v>
      </c>
      <c r="J34" s="40" t="s">
        <v>2654</v>
      </c>
      <c r="K34" s="40" t="s">
        <v>2654</v>
      </c>
      <c r="L34" s="40">
        <v>1.7798179682912507</v>
      </c>
      <c r="M34" s="139">
        <v>3.3583868244933948</v>
      </c>
      <c r="N34" s="164">
        <v>1.8130503966757678</v>
      </c>
    </row>
    <row r="35" spans="1:20" x14ac:dyDescent="0.2">
      <c r="A35" s="42" t="s">
        <v>771</v>
      </c>
      <c r="B35" s="63">
        <v>1.8475049413104969</v>
      </c>
      <c r="C35" s="64"/>
      <c r="D35" s="130">
        <v>1.4722989497702754</v>
      </c>
      <c r="E35" s="46" t="s">
        <v>2654</v>
      </c>
      <c r="F35" s="46">
        <v>3.0213768369258647</v>
      </c>
      <c r="G35" s="46">
        <v>2.2157990482044041</v>
      </c>
      <c r="H35" s="78">
        <v>1.6480797693987825</v>
      </c>
      <c r="I35" s="147" t="s">
        <v>2654</v>
      </c>
      <c r="J35" s="46" t="s">
        <v>2654</v>
      </c>
      <c r="K35" s="46" t="s">
        <v>2654</v>
      </c>
      <c r="L35" s="46">
        <v>2.1490135613089456</v>
      </c>
      <c r="M35" s="140">
        <v>3.3583868244933948</v>
      </c>
      <c r="N35" s="165">
        <v>2.2237218359437776</v>
      </c>
    </row>
    <row r="36" spans="1:20" x14ac:dyDescent="0.2">
      <c r="A36" s="30" t="s">
        <v>2653</v>
      </c>
      <c r="B36" s="59">
        <v>2.626644904308602</v>
      </c>
      <c r="C36" s="60"/>
      <c r="D36" s="128">
        <v>1.8960213575608185</v>
      </c>
      <c r="E36" s="33" t="s">
        <v>2654</v>
      </c>
      <c r="F36" s="33">
        <v>4.6703426672994786</v>
      </c>
      <c r="G36" s="33">
        <v>4.3915627782724851</v>
      </c>
      <c r="H36" s="76">
        <v>4.4632194652971773</v>
      </c>
      <c r="I36" s="145" t="s">
        <v>2654</v>
      </c>
      <c r="J36" s="33" t="s">
        <v>2654</v>
      </c>
      <c r="K36" s="33" t="s">
        <v>2654</v>
      </c>
      <c r="L36" s="33">
        <v>6.6887964396038466</v>
      </c>
      <c r="M36" s="138">
        <v>3.3583868244933948</v>
      </c>
      <c r="N36" s="163">
        <v>2.9081742347237935</v>
      </c>
    </row>
    <row r="37" spans="1:20" x14ac:dyDescent="0.2">
      <c r="A37" s="42" t="s">
        <v>772</v>
      </c>
      <c r="B37" s="63">
        <v>4.5043956346085734</v>
      </c>
      <c r="C37" s="64"/>
      <c r="D37" s="130">
        <v>1.9900764770887263</v>
      </c>
      <c r="E37" s="46" t="s">
        <v>2654</v>
      </c>
      <c r="F37" s="46">
        <v>6.2952656058573035</v>
      </c>
      <c r="G37" s="46">
        <v>14.602172604436239</v>
      </c>
      <c r="H37" s="78">
        <v>13.202854091776272</v>
      </c>
      <c r="I37" s="147" t="s">
        <v>2654</v>
      </c>
      <c r="J37" s="46" t="s">
        <v>2654</v>
      </c>
      <c r="K37" s="46" t="s">
        <v>2654</v>
      </c>
      <c r="L37" s="46">
        <v>26.8606691973871</v>
      </c>
      <c r="M37" s="140">
        <v>3.3583868244933948</v>
      </c>
      <c r="N37" s="165">
        <v>3.4313818455396254</v>
      </c>
    </row>
    <row r="38" spans="1:20" ht="15" thickBot="1" x14ac:dyDescent="0.25">
      <c r="A38" s="48" t="s">
        <v>773</v>
      </c>
      <c r="B38" s="65">
        <v>9.0601550605600814</v>
      </c>
      <c r="C38" s="66"/>
      <c r="D38" s="131">
        <v>3.1732210072321827</v>
      </c>
      <c r="E38" s="52" t="s">
        <v>2654</v>
      </c>
      <c r="F38" s="52">
        <v>7.2702193689919978</v>
      </c>
      <c r="G38" s="52">
        <v>33.494659878107356</v>
      </c>
      <c r="H38" s="79">
        <v>26.33134654243846</v>
      </c>
      <c r="I38" s="148" t="s">
        <v>2654</v>
      </c>
      <c r="J38" s="52" t="s">
        <v>2654</v>
      </c>
      <c r="K38" s="52" t="s">
        <v>2654</v>
      </c>
      <c r="L38" s="52">
        <v>35.625537757437073</v>
      </c>
      <c r="M38" s="141">
        <v>3.3583868244933948</v>
      </c>
      <c r="N38" s="166">
        <v>3.7453064120291244</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1.8475049413104969</v>
      </c>
      <c r="B41" s="184">
        <f t="shared" si="0"/>
        <v>0</v>
      </c>
      <c r="C41" s="184">
        <f t="shared" si="0"/>
        <v>1.9564653616552055</v>
      </c>
      <c r="D41" s="184">
        <f t="shared" si="0"/>
        <v>1.7457284436063263</v>
      </c>
      <c r="E41" s="184">
        <f t="shared" si="0"/>
        <v>1.9164325299883687</v>
      </c>
      <c r="F41" s="184">
        <f t="shared" si="0"/>
        <v>1.6804880485674523</v>
      </c>
      <c r="G41" s="184">
        <f t="shared" si="0"/>
        <v>1.1611531697436837</v>
      </c>
      <c r="H41" s="184">
        <f t="shared" si="0"/>
        <v>3.4181647821192374</v>
      </c>
      <c r="I41" s="184" t="str">
        <f t="shared" si="0"/>
        <v/>
      </c>
      <c r="J41" s="184">
        <f t="shared" si="0"/>
        <v>1.8455192436401116</v>
      </c>
      <c r="K41" s="184">
        <f t="shared" si="0"/>
        <v>2.2237218359437776</v>
      </c>
      <c r="L41" s="183" t="s">
        <v>778</v>
      </c>
      <c r="M41" s="184">
        <f t="shared" ref="M41:S41" si="1">IF(H31=0,"",H35)</f>
        <v>1.6480797693987825</v>
      </c>
      <c r="N41" s="184" t="str">
        <f t="shared" si="1"/>
        <v/>
      </c>
      <c r="O41" s="184" t="str">
        <f t="shared" si="1"/>
        <v/>
      </c>
      <c r="P41" s="184" t="str">
        <f t="shared" si="1"/>
        <v/>
      </c>
      <c r="Q41" s="184">
        <f t="shared" si="1"/>
        <v>2.1490135613089456</v>
      </c>
      <c r="R41" s="184">
        <f t="shared" si="1"/>
        <v>3.3583868244933948</v>
      </c>
      <c r="S41" s="184">
        <f t="shared" si="1"/>
        <v>2.2237218359437776</v>
      </c>
    </row>
    <row r="42" spans="1:20" x14ac:dyDescent="0.2">
      <c r="A42" s="184">
        <f t="shared" ref="A42:K42" si="2">IF(B7=0,"",B12-B11)</f>
        <v>0.77913996299810506</v>
      </c>
      <c r="B42" s="184">
        <f t="shared" si="2"/>
        <v>0</v>
      </c>
      <c r="C42" s="184">
        <f t="shared" si="2"/>
        <v>0.91560162426062686</v>
      </c>
      <c r="D42" s="184">
        <f t="shared" si="2"/>
        <v>0.81392591749006349</v>
      </c>
      <c r="E42" s="184">
        <f t="shared" si="2"/>
        <v>0.694508933338426</v>
      </c>
      <c r="F42" s="184">
        <f t="shared" si="2"/>
        <v>0.83124104510201668</v>
      </c>
      <c r="G42" s="184">
        <f t="shared" si="2"/>
        <v>0.7137954707255143</v>
      </c>
      <c r="H42" s="184">
        <f t="shared" si="2"/>
        <v>5.2971157880051898</v>
      </c>
      <c r="I42" s="184" t="str">
        <f t="shared" si="2"/>
        <v/>
      </c>
      <c r="J42" s="184">
        <f t="shared" si="2"/>
        <v>1.0546663283670852</v>
      </c>
      <c r="K42" s="184">
        <f t="shared" si="2"/>
        <v>0.68445239878001596</v>
      </c>
      <c r="L42" s="183" t="s">
        <v>779</v>
      </c>
      <c r="M42" s="184">
        <f t="shared" ref="M42:S42" si="3">IF(H31=0,"",H36-H35)</f>
        <v>2.8151396958983947</v>
      </c>
      <c r="N42" s="184" t="str">
        <f t="shared" si="3"/>
        <v/>
      </c>
      <c r="O42" s="184" t="str">
        <f t="shared" si="3"/>
        <v/>
      </c>
      <c r="P42" s="184" t="str">
        <f t="shared" si="3"/>
        <v/>
      </c>
      <c r="Q42" s="184">
        <f t="shared" si="3"/>
        <v>4.5397828782949006</v>
      </c>
      <c r="R42" s="184">
        <f t="shared" si="3"/>
        <v>0</v>
      </c>
      <c r="S42" s="184">
        <f t="shared" si="3"/>
        <v>0.68445239878001596</v>
      </c>
    </row>
    <row r="43" spans="1:20" x14ac:dyDescent="0.2">
      <c r="A43" s="184">
        <f t="shared" ref="A43:K43" si="4">IF(B7=0,"",B13-B12)</f>
        <v>1.8777507302999714</v>
      </c>
      <c r="B43" s="184">
        <f t="shared" si="4"/>
        <v>0</v>
      </c>
      <c r="C43" s="184">
        <f t="shared" si="4"/>
        <v>0.69624793347423619</v>
      </c>
      <c r="D43" s="184">
        <f t="shared" si="4"/>
        <v>1.6129923736739022</v>
      </c>
      <c r="E43" s="184">
        <f t="shared" si="4"/>
        <v>1.5757949150491455</v>
      </c>
      <c r="F43" s="184">
        <f t="shared" si="4"/>
        <v>1.4006237512584865</v>
      </c>
      <c r="G43" s="184">
        <f t="shared" si="4"/>
        <v>3.2911969061357396</v>
      </c>
      <c r="H43" s="184">
        <f t="shared" si="4"/>
        <v>8.1215462733670094</v>
      </c>
      <c r="I43" s="184" t="str">
        <f t="shared" si="4"/>
        <v/>
      </c>
      <c r="J43" s="184">
        <f t="shared" si="4"/>
        <v>4.6157975306603989</v>
      </c>
      <c r="K43" s="184">
        <f t="shared" si="4"/>
        <v>0.52320761081583189</v>
      </c>
      <c r="L43" s="183" t="s">
        <v>780</v>
      </c>
      <c r="M43" s="184">
        <f t="shared" ref="M43:S43" si="5">IF(H31=0,"",H37-H36)</f>
        <v>8.7396346264790949</v>
      </c>
      <c r="N43" s="184" t="str">
        <f t="shared" si="5"/>
        <v/>
      </c>
      <c r="O43" s="184" t="str">
        <f t="shared" si="5"/>
        <v/>
      </c>
      <c r="P43" s="184" t="str">
        <f t="shared" si="5"/>
        <v/>
      </c>
      <c r="Q43" s="184">
        <f t="shared" si="5"/>
        <v>20.171872757783255</v>
      </c>
      <c r="R43" s="184">
        <f t="shared" si="5"/>
        <v>0</v>
      </c>
      <c r="S43" s="184">
        <f t="shared" si="5"/>
        <v>0.52320761081583189</v>
      </c>
    </row>
    <row r="44" spans="1:20" x14ac:dyDescent="0.2">
      <c r="A44" s="184">
        <f t="shared" ref="A44:K44" si="6">IF(B7=0,"",B11-B10)</f>
        <v>0.51363091322280563</v>
      </c>
      <c r="B44" s="184">
        <f t="shared" si="6"/>
        <v>0</v>
      </c>
      <c r="C44" s="184">
        <f t="shared" si="6"/>
        <v>6.8576405974596799E-2</v>
      </c>
      <c r="D44" s="184">
        <f t="shared" si="6"/>
        <v>0.53578466332377106</v>
      </c>
      <c r="E44" s="184">
        <f t="shared" si="6"/>
        <v>0.46155242698852228</v>
      </c>
      <c r="F44" s="184">
        <f t="shared" si="6"/>
        <v>0.42618549772287961</v>
      </c>
      <c r="G44" s="184">
        <f t="shared" si="6"/>
        <v>0.31701524001526338</v>
      </c>
      <c r="H44" s="184">
        <f t="shared" si="6"/>
        <v>1.0706892286307421</v>
      </c>
      <c r="I44" s="184" t="str">
        <f t="shared" si="6"/>
        <v/>
      </c>
      <c r="J44" s="184">
        <f t="shared" si="6"/>
        <v>0.53004374988819292</v>
      </c>
      <c r="K44" s="184">
        <f t="shared" si="6"/>
        <v>0.41067143926800975</v>
      </c>
      <c r="L44" s="183" t="s">
        <v>781</v>
      </c>
      <c r="M44" s="184">
        <f t="shared" ref="M44:S44" si="7">IF(H31=0,"",H35-H34)</f>
        <v>0.85037457717220233</v>
      </c>
      <c r="N44" s="184" t="str">
        <f t="shared" si="7"/>
        <v/>
      </c>
      <c r="O44" s="184" t="str">
        <f t="shared" si="7"/>
        <v/>
      </c>
      <c r="P44" s="184" t="str">
        <f t="shared" si="7"/>
        <v/>
      </c>
      <c r="Q44" s="184">
        <f t="shared" si="7"/>
        <v>0.36919559301769489</v>
      </c>
      <c r="R44" s="184">
        <f t="shared" si="7"/>
        <v>0</v>
      </c>
      <c r="S44" s="184">
        <f t="shared" si="7"/>
        <v>0.41067143926800975</v>
      </c>
    </row>
    <row r="45" spans="1:20" x14ac:dyDescent="0.2">
      <c r="A45" s="184">
        <f t="shared" ref="A45:K45" si="8">IF(B7=0,"",B14-B13)</f>
        <v>4.555759425951508</v>
      </c>
      <c r="B45" s="184">
        <f t="shared" si="8"/>
        <v>0</v>
      </c>
      <c r="C45" s="184">
        <f t="shared" si="8"/>
        <v>1.3185543126271404</v>
      </c>
      <c r="D45" s="184">
        <f t="shared" si="8"/>
        <v>3.1872020972654251</v>
      </c>
      <c r="E45" s="184">
        <f t="shared" si="8"/>
        <v>1.7348846140389282</v>
      </c>
      <c r="F45" s="184">
        <f t="shared" si="8"/>
        <v>4.3386396811181651</v>
      </c>
      <c r="G45" s="184">
        <f t="shared" si="8"/>
        <v>6.4557240572205359</v>
      </c>
      <c r="H45" s="184">
        <f t="shared" si="8"/>
        <v>7.6605812291548858</v>
      </c>
      <c r="I45" s="184" t="str">
        <f t="shared" si="8"/>
        <v/>
      </c>
      <c r="J45" s="184">
        <f t="shared" si="8"/>
        <v>19.938412051933582</v>
      </c>
      <c r="K45" s="184">
        <f t="shared" si="8"/>
        <v>0.31392456648949896</v>
      </c>
      <c r="L45" s="183" t="s">
        <v>782</v>
      </c>
      <c r="M45" s="184">
        <f t="shared" ref="M45:S45" si="9">IF(H31=0,"",H38-H37)</f>
        <v>13.128492450662188</v>
      </c>
      <c r="N45" s="184" t="str">
        <f t="shared" si="9"/>
        <v/>
      </c>
      <c r="O45" s="184" t="str">
        <f t="shared" si="9"/>
        <v/>
      </c>
      <c r="P45" s="184" t="str">
        <f t="shared" si="9"/>
        <v/>
      </c>
      <c r="Q45" s="184">
        <f t="shared" si="9"/>
        <v>8.7648685600499725</v>
      </c>
      <c r="R45" s="184">
        <f t="shared" si="9"/>
        <v>0</v>
      </c>
      <c r="S45" s="184">
        <f t="shared" si="9"/>
        <v>0.31392456648949896</v>
      </c>
    </row>
    <row r="46" spans="1:20" x14ac:dyDescent="0.2">
      <c r="A46" s="184">
        <f t="shared" ref="A46:K46" si="10">IF(B7=0,"",B8)</f>
        <v>5.3793772557624635</v>
      </c>
      <c r="B46" s="184" t="str">
        <f t="shared" si="10"/>
        <v/>
      </c>
      <c r="C46" s="184">
        <f t="shared" si="10"/>
        <v>3.1710318077517234</v>
      </c>
      <c r="D46" s="184">
        <f t="shared" si="10"/>
        <v>4.1579209606092151</v>
      </c>
      <c r="E46" s="184">
        <f t="shared" si="10"/>
        <v>3.5183206087416163</v>
      </c>
      <c r="F46" s="184">
        <f t="shared" si="10"/>
        <v>4.8543559549276365</v>
      </c>
      <c r="G46" s="184">
        <f t="shared" si="10"/>
        <v>4.724399366395339</v>
      </c>
      <c r="H46" s="184">
        <f t="shared" si="10"/>
        <v>11.903775429575262</v>
      </c>
      <c r="I46" s="184" t="str">
        <f t="shared" si="10"/>
        <v/>
      </c>
      <c r="J46" s="184">
        <f t="shared" si="10"/>
        <v>10.380147268487649</v>
      </c>
      <c r="K46" s="184">
        <f t="shared" si="10"/>
        <v>2.8006777094143374</v>
      </c>
      <c r="L46" s="183" t="s">
        <v>783</v>
      </c>
      <c r="M46" s="184">
        <f t="shared" ref="M46:S46" si="11">IF(H31=0,"",H32)</f>
        <v>10.608371320882039</v>
      </c>
      <c r="N46" s="184" t="str">
        <f t="shared" si="11"/>
        <v/>
      </c>
      <c r="O46" s="184" t="str">
        <f t="shared" si="11"/>
        <v/>
      </c>
      <c r="P46" s="184" t="str">
        <f t="shared" si="11"/>
        <v/>
      </c>
      <c r="Q46" s="184">
        <f t="shared" si="11"/>
        <v>19.553269689518665</v>
      </c>
      <c r="R46" s="184">
        <f t="shared" si="11"/>
        <v>3.3583868244933948</v>
      </c>
      <c r="S46" s="184">
        <f t="shared" si="11"/>
        <v>2.8006777094143374</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1.8475049413104969</v>
      </c>
      <c r="C49" s="184">
        <v>0</v>
      </c>
      <c r="D49" s="184">
        <f t="shared" ref="D49:O49" si="12">IF(D19=0,"",D23)</f>
        <v>1.9564653616552055</v>
      </c>
      <c r="E49" s="184">
        <f t="shared" si="12"/>
        <v>1.9894221596756909</v>
      </c>
      <c r="F49" s="184">
        <f t="shared" si="12"/>
        <v>1.8257203040070835</v>
      </c>
      <c r="G49" s="184">
        <f t="shared" si="12"/>
        <v>1.644506222823632</v>
      </c>
      <c r="H49" s="184">
        <f t="shared" si="12"/>
        <v>1.8129809147018803</v>
      </c>
      <c r="I49" s="184">
        <f t="shared" si="12"/>
        <v>1.9927516779038037</v>
      </c>
      <c r="J49" s="184">
        <f t="shared" si="12"/>
        <v>0.70242979038672604</v>
      </c>
      <c r="K49" s="184">
        <f t="shared" si="12"/>
        <v>1.1611531697436837</v>
      </c>
      <c r="L49" s="184">
        <f t="shared" si="12"/>
        <v>3.4181647821192374</v>
      </c>
      <c r="M49" s="184" t="str">
        <f t="shared" si="12"/>
        <v/>
      </c>
      <c r="N49" s="184" t="str">
        <f t="shared" si="12"/>
        <v/>
      </c>
      <c r="O49" s="184" t="str">
        <f t="shared" si="12"/>
        <v/>
      </c>
      <c r="P49" s="184">
        <f>IF(D31=0,"",D35)</f>
        <v>1.4722989497702754</v>
      </c>
      <c r="Q49" s="184" t="str">
        <f>IF(E31=0,"",E35)</f>
        <v/>
      </c>
      <c r="R49" s="184">
        <f>IF(F31=0,"",F35)</f>
        <v>3.0213768369258647</v>
      </c>
      <c r="S49" s="184">
        <f>IF(G31=0,"",G35)</f>
        <v>2.2157990482044041</v>
      </c>
    </row>
    <row r="50" spans="1:29" x14ac:dyDescent="0.2">
      <c r="A50" s="183" t="s">
        <v>779</v>
      </c>
      <c r="B50" s="184">
        <f>IF(B19=0,"",B24-B23)</f>
        <v>0.77913996299810506</v>
      </c>
      <c r="C50" s="184">
        <v>0</v>
      </c>
      <c r="D50" s="184">
        <f t="shared" ref="D50:O50" si="13">IF(D19=0,"",D24-D23)</f>
        <v>0.91560162426062686</v>
      </c>
      <c r="E50" s="184">
        <f t="shared" si="13"/>
        <v>0.60889761453372215</v>
      </c>
      <c r="F50" s="184">
        <f t="shared" si="13"/>
        <v>0.97890271204289325</v>
      </c>
      <c r="G50" s="184">
        <f t="shared" si="13"/>
        <v>0.64987220656948552</v>
      </c>
      <c r="H50" s="184">
        <f t="shared" si="13"/>
        <v>1.480356744954938</v>
      </c>
      <c r="I50" s="184">
        <f t="shared" si="13"/>
        <v>2.7766942506041614</v>
      </c>
      <c r="J50" s="184">
        <f t="shared" si="13"/>
        <v>0.1713701418447412</v>
      </c>
      <c r="K50" s="184">
        <f t="shared" si="13"/>
        <v>0.54405961943033754</v>
      </c>
      <c r="L50" s="184">
        <f t="shared" si="13"/>
        <v>5.2971157880051898</v>
      </c>
      <c r="M50" s="184" t="str">
        <f t="shared" si="13"/>
        <v/>
      </c>
      <c r="N50" s="184" t="str">
        <f t="shared" si="13"/>
        <v/>
      </c>
      <c r="O50" s="184" t="str">
        <f t="shared" si="13"/>
        <v/>
      </c>
      <c r="P50" s="184">
        <f>IF(D31=0,"",D36-D35)</f>
        <v>0.42372240779054304</v>
      </c>
      <c r="Q50" s="184" t="str">
        <f>IF(E31=0,"",E36-E35)</f>
        <v/>
      </c>
      <c r="R50" s="184">
        <f>IF(F31=0,"",F36-F35)</f>
        <v>1.6489658303736139</v>
      </c>
      <c r="S50" s="184">
        <f>IF(G31=0,"",G36-G35)</f>
        <v>2.175763730068081</v>
      </c>
    </row>
    <row r="51" spans="1:29" x14ac:dyDescent="0.2">
      <c r="A51" s="183" t="s">
        <v>780</v>
      </c>
      <c r="B51" s="184">
        <f>IF(B19=0,"",B25-B24)</f>
        <v>1.8777507302999714</v>
      </c>
      <c r="C51" s="184">
        <v>0</v>
      </c>
      <c r="D51" s="184">
        <f t="shared" ref="D51:O51" si="14">IF(D19=0,"",D25-D24)</f>
        <v>0.69624793347423619</v>
      </c>
      <c r="E51" s="184">
        <f t="shared" si="14"/>
        <v>1.309071820017329</v>
      </c>
      <c r="F51" s="184">
        <f t="shared" si="14"/>
        <v>2.0226592283847982</v>
      </c>
      <c r="G51" s="184">
        <f t="shared" si="14"/>
        <v>1.2389367788331844</v>
      </c>
      <c r="H51" s="184">
        <f t="shared" si="14"/>
        <v>1.8023802650992575</v>
      </c>
      <c r="I51" s="184">
        <f t="shared" si="14"/>
        <v>1.5867984723878914</v>
      </c>
      <c r="J51" s="184">
        <f t="shared" si="14"/>
        <v>1.3546278644844412</v>
      </c>
      <c r="K51" s="184">
        <f t="shared" si="14"/>
        <v>3.3220860464555648</v>
      </c>
      <c r="L51" s="184">
        <f t="shared" si="14"/>
        <v>8.1215462733670094</v>
      </c>
      <c r="M51" s="184" t="str">
        <f t="shared" si="14"/>
        <v/>
      </c>
      <c r="N51" s="184" t="str">
        <f t="shared" si="14"/>
        <v/>
      </c>
      <c r="O51" s="184" t="str">
        <f t="shared" si="14"/>
        <v/>
      </c>
      <c r="P51" s="184">
        <f>IF(D31=0,"",D37-D36)</f>
        <v>9.4055119527907793E-2</v>
      </c>
      <c r="Q51" s="184" t="str">
        <f>IF(E31=0,"",E37-E36)</f>
        <v/>
      </c>
      <c r="R51" s="184">
        <f>IF(F31=0,"",F37-F36)</f>
        <v>1.624922938557825</v>
      </c>
      <c r="S51" s="184">
        <f>IF(G31=0,"",G37-G36)</f>
        <v>10.210609826163754</v>
      </c>
    </row>
    <row r="52" spans="1:29" x14ac:dyDescent="0.2">
      <c r="A52" s="183" t="s">
        <v>781</v>
      </c>
      <c r="B52" s="184">
        <f>IF(B19=0,"",B23-B22)</f>
        <v>0.51363091322280563</v>
      </c>
      <c r="C52" s="184">
        <v>0</v>
      </c>
      <c r="D52" s="184">
        <f t="shared" ref="D52:O52" si="15">IF(D19=0,"",D23-D22)</f>
        <v>6.8576405974596799E-2</v>
      </c>
      <c r="E52" s="184">
        <f t="shared" si="15"/>
        <v>0.53992418475228043</v>
      </c>
      <c r="F52" s="184">
        <f t="shared" si="15"/>
        <v>0.17530277665864591</v>
      </c>
      <c r="G52" s="184">
        <f t="shared" si="15"/>
        <v>0.37252112148058836</v>
      </c>
      <c r="H52" s="184">
        <f t="shared" si="15"/>
        <v>0.47620335165632133</v>
      </c>
      <c r="I52" s="184">
        <f t="shared" si="15"/>
        <v>0.29593759146289078</v>
      </c>
      <c r="J52" s="184">
        <f t="shared" si="15"/>
        <v>0.10282208510684476</v>
      </c>
      <c r="K52" s="184">
        <f t="shared" si="15"/>
        <v>0.22608594295106454</v>
      </c>
      <c r="L52" s="184">
        <f t="shared" si="15"/>
        <v>1.0706892286307421</v>
      </c>
      <c r="M52" s="184" t="str">
        <f t="shared" si="15"/>
        <v/>
      </c>
      <c r="N52" s="184" t="str">
        <f t="shared" si="15"/>
        <v/>
      </c>
      <c r="O52" s="184" t="str">
        <f t="shared" si="15"/>
        <v/>
      </c>
      <c r="P52" s="184">
        <f>IF(D31=0,"",D35-D34)</f>
        <v>0.15158131259104723</v>
      </c>
      <c r="Q52" s="184" t="str">
        <f>IF(E31=0,"",E35-E34)</f>
        <v/>
      </c>
      <c r="R52" s="184">
        <f>IF(F31=0,"",F35-F34)</f>
        <v>0.98937949822416904</v>
      </c>
      <c r="S52" s="184">
        <f>IF(G31=0,"",G35-G34)</f>
        <v>0.14627154610144766</v>
      </c>
      <c r="AB52" s="15"/>
      <c r="AC52" s="15"/>
    </row>
    <row r="53" spans="1:29" x14ac:dyDescent="0.2">
      <c r="A53" s="183" t="s">
        <v>782</v>
      </c>
      <c r="B53" s="184">
        <f>IF(B19=0,"",B26-B25)</f>
        <v>4.555759425951508</v>
      </c>
      <c r="C53" s="184">
        <v>0</v>
      </c>
      <c r="D53" s="184">
        <f t="shared" ref="D53:O53" si="16">IF(D19=0,"",D26-D25)</f>
        <v>1.3185543126271404</v>
      </c>
      <c r="E53" s="184">
        <f t="shared" si="16"/>
        <v>2.216644904427322</v>
      </c>
      <c r="F53" s="184">
        <f t="shared" si="16"/>
        <v>0.79972113964399227</v>
      </c>
      <c r="G53" s="184">
        <f t="shared" si="16"/>
        <v>4.6878183197025667</v>
      </c>
      <c r="H53" s="184">
        <f t="shared" si="16"/>
        <v>5.5379394799978519</v>
      </c>
      <c r="I53" s="184">
        <f t="shared" si="16"/>
        <v>2.3966639515135109</v>
      </c>
      <c r="J53" s="184">
        <f t="shared" si="16"/>
        <v>0.81277671869066426</v>
      </c>
      <c r="K53" s="184">
        <f t="shared" si="16"/>
        <v>13.307968519775812</v>
      </c>
      <c r="L53" s="184">
        <f t="shared" si="16"/>
        <v>7.6605812291548858</v>
      </c>
      <c r="M53" s="184" t="str">
        <f t="shared" si="16"/>
        <v/>
      </c>
      <c r="N53" s="184" t="str">
        <f t="shared" si="16"/>
        <v/>
      </c>
      <c r="O53" s="184" t="str">
        <f t="shared" si="16"/>
        <v/>
      </c>
      <c r="P53" s="184">
        <f>IF(D31=0,"",D38-D37)</f>
        <v>1.1831445301434564</v>
      </c>
      <c r="Q53" s="184" t="str">
        <f>IF(E31=0,"",E38-E37)</f>
        <v/>
      </c>
      <c r="R53" s="184">
        <f>IF(F31=0,"",F38-F37)</f>
        <v>0.97495376313469428</v>
      </c>
      <c r="S53" s="184">
        <f>IF(G31=0,"",G38-G37)</f>
        <v>18.892487273671115</v>
      </c>
      <c r="AB53" s="15"/>
      <c r="AC53" s="15"/>
    </row>
    <row r="54" spans="1:29" x14ac:dyDescent="0.2">
      <c r="A54" s="183" t="s">
        <v>783</v>
      </c>
      <c r="B54" s="184">
        <f t="shared" ref="B54:O54" si="17">IF(B19=0,"",B20)</f>
        <v>5.3793772557624635</v>
      </c>
      <c r="C54" s="184" t="str">
        <f t="shared" si="17"/>
        <v/>
      </c>
      <c r="D54" s="184">
        <f t="shared" si="17"/>
        <v>3.1710318077517234</v>
      </c>
      <c r="E54" s="184">
        <f t="shared" si="17"/>
        <v>3.2500918649265076</v>
      </c>
      <c r="F54" s="184">
        <f t="shared" si="17"/>
        <v>4.1759136580947871</v>
      </c>
      <c r="G54" s="184">
        <f t="shared" si="17"/>
        <v>3.4207489171719128</v>
      </c>
      <c r="H54" s="184">
        <f t="shared" si="17"/>
        <v>9.9516254225035468</v>
      </c>
      <c r="I54" s="184">
        <f t="shared" si="17"/>
        <v>4.9937297372383309</v>
      </c>
      <c r="J54" s="184">
        <f t="shared" si="17"/>
        <v>1.6626384139912673</v>
      </c>
      <c r="K54" s="184">
        <f t="shared" si="17"/>
        <v>5.3776186166451119</v>
      </c>
      <c r="L54" s="184">
        <f t="shared" si="17"/>
        <v>11.903775429575262</v>
      </c>
      <c r="M54" s="184" t="str">
        <f t="shared" si="17"/>
        <v/>
      </c>
      <c r="N54" s="184" t="str">
        <f t="shared" si="17"/>
        <v/>
      </c>
      <c r="O54" s="184" t="str">
        <f t="shared" si="17"/>
        <v/>
      </c>
      <c r="P54" s="184">
        <f>IF(D31=0,"",D32)</f>
        <v>2.0024311422667145</v>
      </c>
      <c r="Q54" s="184" t="str">
        <f>IF(E31=0,"",E32)</f>
        <v/>
      </c>
      <c r="R54" s="184">
        <f>IF(F31=0,"",F32)</f>
        <v>4.6543140727556187</v>
      </c>
      <c r="S54" s="184">
        <f>IF(G31=0,"",G32)</f>
        <v>13.679564875641317</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1.6284278007940527</v>
      </c>
      <c r="C60" s="69">
        <v>0.58659330346580996</v>
      </c>
      <c r="D60" s="69">
        <v>1.0418344973282432</v>
      </c>
      <c r="E60" s="69">
        <v>0.6759392731475774</v>
      </c>
      <c r="F60" s="69">
        <v>1.6185065962577929E-2</v>
      </c>
      <c r="G60" s="70">
        <v>0.13801969175949594</v>
      </c>
      <c r="H60" s="171">
        <v>2.4585718316637029</v>
      </c>
      <c r="I60" s="68">
        <v>3.7753793005608029E-2</v>
      </c>
      <c r="J60" s="171">
        <v>2.420818038658096</v>
      </c>
      <c r="K60" s="68">
        <v>1.3261339285000121E-3</v>
      </c>
      <c r="L60" s="171">
        <v>2.419491904729596</v>
      </c>
      <c r="M60" s="169">
        <v>6.4591091423839259E-2</v>
      </c>
      <c r="N60" s="69">
        <v>2.0381381788896442E-2</v>
      </c>
      <c r="O60" s="69">
        <v>1.621993365070554E-2</v>
      </c>
      <c r="P60" s="69">
        <v>9.4504117114628718E-3</v>
      </c>
      <c r="Q60" s="69">
        <v>4.4485007184075697E-3</v>
      </c>
      <c r="R60" s="70">
        <v>0.1150913192933118</v>
      </c>
      <c r="S60" s="71">
        <v>2.5345832240229083</v>
      </c>
    </row>
    <row r="61" spans="1:29" x14ac:dyDescent="0.2">
      <c r="A61" s="30" t="s">
        <v>794</v>
      </c>
      <c r="B61" s="72">
        <v>0.64248346053888916</v>
      </c>
      <c r="C61" s="73">
        <v>0.23143580289889434</v>
      </c>
      <c r="D61" s="73">
        <v>0.41104765763999501</v>
      </c>
      <c r="E61" s="73">
        <v>0.26668655688280057</v>
      </c>
      <c r="F61" s="73">
        <v>6.3856912683612254E-3</v>
      </c>
      <c r="G61" s="74">
        <v>5.4454590581732847E-2</v>
      </c>
      <c r="H61" s="172">
        <v>0.97001029927178339</v>
      </c>
      <c r="I61" s="72">
        <v>1.4895463935757037E-2</v>
      </c>
      <c r="J61" s="172">
        <v>0.95511483533602681</v>
      </c>
      <c r="K61" s="72">
        <v>5.2321577604193367E-4</v>
      </c>
      <c r="L61" s="172">
        <v>0.95459161955998484</v>
      </c>
      <c r="M61" s="170">
        <v>2.5483910258555183E-2</v>
      </c>
      <c r="N61" s="73">
        <v>8.0413148780125558E-3</v>
      </c>
      <c r="O61" s="73">
        <v>6.3994480421760026E-3</v>
      </c>
      <c r="P61" s="73">
        <v>3.7285860735963967E-3</v>
      </c>
      <c r="Q61" s="73">
        <v>1.7551211876747446E-3</v>
      </c>
      <c r="R61" s="74">
        <v>4.5408380440014925E-2</v>
      </c>
      <c r="S61" s="75">
        <v>1</v>
      </c>
    </row>
    <row r="62" spans="1:29" x14ac:dyDescent="0.2">
      <c r="A62" s="30" t="s">
        <v>775</v>
      </c>
      <c r="B62" s="32">
        <v>3.920048567952676</v>
      </c>
      <c r="C62" s="33">
        <v>1.739525809704437</v>
      </c>
      <c r="D62" s="33">
        <v>2.1805227582482392</v>
      </c>
      <c r="E62" s="33">
        <v>0.90206006790934079</v>
      </c>
      <c r="F62" s="33">
        <v>6.6083899471362395E-2</v>
      </c>
      <c r="G62" s="76">
        <v>0.28982985273245726</v>
      </c>
      <c r="H62" s="34">
        <v>5.1780223880658394</v>
      </c>
      <c r="I62" s="32">
        <v>4.5234709324386682E-2</v>
      </c>
      <c r="J62" s="34">
        <v>5.1327876787414528</v>
      </c>
      <c r="K62" s="32">
        <v>8.302145141849496E-3</v>
      </c>
      <c r="L62" s="34">
        <v>5.1244855335996036</v>
      </c>
      <c r="M62" s="128">
        <v>0.16534643416851422</v>
      </c>
      <c r="N62" s="33">
        <v>3.1539439598881322E-2</v>
      </c>
      <c r="O62" s="33">
        <v>1.9052808138250391E-2</v>
      </c>
      <c r="P62" s="33">
        <v>3.4743506457873746E-2</v>
      </c>
      <c r="Q62" s="33">
        <v>4.2095337993464264E-3</v>
      </c>
      <c r="R62" s="76">
        <v>0.25489172216286593</v>
      </c>
      <c r="S62" s="59">
        <v>5.3793772557624635</v>
      </c>
    </row>
    <row r="63" spans="1:29" ht="15" thickBot="1" x14ac:dyDescent="0.25">
      <c r="A63" s="30" t="s">
        <v>2652</v>
      </c>
      <c r="B63" s="32">
        <v>8.090644890235172</v>
      </c>
      <c r="C63" s="33">
        <v>5.4181388259834318</v>
      </c>
      <c r="D63" s="33">
        <v>4.3059550414059808</v>
      </c>
      <c r="E63" s="33">
        <v>2.2506137817941747</v>
      </c>
      <c r="F63" s="33">
        <v>0.27682211810776652</v>
      </c>
      <c r="G63" s="76">
        <v>0.81921625996498348</v>
      </c>
      <c r="H63" s="34">
        <v>9.8580411448130061</v>
      </c>
      <c r="I63" s="32">
        <v>0.17004936006631038</v>
      </c>
      <c r="J63" s="34">
        <v>9.8420796835535054</v>
      </c>
      <c r="K63" s="32">
        <v>7.9476273201015524E-2</v>
      </c>
      <c r="L63" s="34">
        <v>9.8360283784465405</v>
      </c>
      <c r="M63" s="128">
        <v>0.57535689827855907</v>
      </c>
      <c r="N63" s="33">
        <v>0.14688401167487267</v>
      </c>
      <c r="O63" s="33">
        <v>5.69152278751296E-2</v>
      </c>
      <c r="P63" s="33">
        <v>0.18435350878304832</v>
      </c>
      <c r="Q63" s="33">
        <v>2.5713665365016798E-2</v>
      </c>
      <c r="R63" s="76">
        <v>0.85754901079887891</v>
      </c>
      <c r="S63" s="59">
        <v>10.303213394886884</v>
      </c>
    </row>
    <row r="64" spans="1:29" x14ac:dyDescent="0.2">
      <c r="A64" s="36" t="s">
        <v>770</v>
      </c>
      <c r="B64" s="39">
        <v>0.81794909650245107</v>
      </c>
      <c r="C64" s="40">
        <v>5.0632642372232632E-2</v>
      </c>
      <c r="D64" s="40">
        <v>0.30583781111356867</v>
      </c>
      <c r="E64" s="40">
        <v>2.8119762774963978E-2</v>
      </c>
      <c r="F64" s="40">
        <v>0</v>
      </c>
      <c r="G64" s="77">
        <v>0</v>
      </c>
      <c r="H64" s="41">
        <v>1.29974204094145</v>
      </c>
      <c r="I64" s="39">
        <v>0</v>
      </c>
      <c r="J64" s="41">
        <v>1.2878973030626237</v>
      </c>
      <c r="K64" s="39">
        <v>0</v>
      </c>
      <c r="L64" s="41">
        <v>1.2878973030626237</v>
      </c>
      <c r="M64" s="129">
        <v>3.707830409747303E-3</v>
      </c>
      <c r="N64" s="40">
        <v>0</v>
      </c>
      <c r="O64" s="40">
        <v>0</v>
      </c>
      <c r="P64" s="40">
        <v>1.7172874929029079E-4</v>
      </c>
      <c r="Q64" s="40">
        <v>0</v>
      </c>
      <c r="R64" s="77">
        <v>6.682272893731832E-3</v>
      </c>
      <c r="S64" s="61">
        <v>1.3338740280876913</v>
      </c>
    </row>
    <row r="65" spans="1:19" x14ac:dyDescent="0.2">
      <c r="A65" s="42" t="s">
        <v>771</v>
      </c>
      <c r="B65" s="45">
        <v>1.2347476743778345</v>
      </c>
      <c r="C65" s="46">
        <v>0.37501265152718227</v>
      </c>
      <c r="D65" s="46">
        <v>0.66711166417340551</v>
      </c>
      <c r="E65" s="46">
        <v>0.19983437884307109</v>
      </c>
      <c r="F65" s="46">
        <v>0</v>
      </c>
      <c r="G65" s="78">
        <v>2.2118559152864852E-2</v>
      </c>
      <c r="H65" s="47">
        <v>1.768630330687798</v>
      </c>
      <c r="I65" s="45">
        <v>3.2499311988470951E-4</v>
      </c>
      <c r="J65" s="47">
        <v>1.7616186983185735</v>
      </c>
      <c r="K65" s="45">
        <v>0</v>
      </c>
      <c r="L65" s="47">
        <v>1.7616186983185735</v>
      </c>
      <c r="M65" s="130">
        <v>2.0299792123487412E-2</v>
      </c>
      <c r="N65" s="46">
        <v>1.777181685503483E-3</v>
      </c>
      <c r="O65" s="46">
        <v>8.0790389016967691E-4</v>
      </c>
      <c r="P65" s="46">
        <v>3.1441668988338532E-3</v>
      </c>
      <c r="Q65" s="46">
        <v>0</v>
      </c>
      <c r="R65" s="78">
        <v>4.0204635889183472E-2</v>
      </c>
      <c r="S65" s="63">
        <v>1.8475049413104969</v>
      </c>
    </row>
    <row r="66" spans="1:19" x14ac:dyDescent="0.2">
      <c r="A66" s="30" t="s">
        <v>2653</v>
      </c>
      <c r="B66" s="32">
        <v>1.7962525155306677</v>
      </c>
      <c r="C66" s="33">
        <v>0.63819742891995868</v>
      </c>
      <c r="D66" s="33">
        <v>1.0797215366260167</v>
      </c>
      <c r="E66" s="33">
        <v>0.42166454233307571</v>
      </c>
      <c r="F66" s="33">
        <v>2.1019361611261619E-3</v>
      </c>
      <c r="G66" s="76">
        <v>0.12639341503656945</v>
      </c>
      <c r="H66" s="34">
        <v>2.5337551834130783</v>
      </c>
      <c r="I66" s="32">
        <v>7.7276237168683922E-3</v>
      </c>
      <c r="J66" s="34">
        <v>2.5051277056277055</v>
      </c>
      <c r="K66" s="32">
        <v>0</v>
      </c>
      <c r="L66" s="34">
        <v>2.502045961507489</v>
      </c>
      <c r="M66" s="128">
        <v>4.5653760525512996E-2</v>
      </c>
      <c r="N66" s="33">
        <v>1.2543915302810139E-2</v>
      </c>
      <c r="O66" s="33">
        <v>7.980609180512856E-3</v>
      </c>
      <c r="P66" s="33">
        <v>8.1029727422719522E-3</v>
      </c>
      <c r="Q66" s="33">
        <v>0</v>
      </c>
      <c r="R66" s="76">
        <v>8.8179847620756965E-2</v>
      </c>
      <c r="S66" s="59">
        <v>2.626644904308602</v>
      </c>
    </row>
    <row r="67" spans="1:19" x14ac:dyDescent="0.2">
      <c r="A67" s="42" t="s">
        <v>772</v>
      </c>
      <c r="B67" s="45">
        <v>3.2491785003840628</v>
      </c>
      <c r="C67" s="46">
        <v>1.1124780394117881</v>
      </c>
      <c r="D67" s="46">
        <v>1.9844872900955779</v>
      </c>
      <c r="E67" s="46">
        <v>0.79068141993733376</v>
      </c>
      <c r="F67" s="46">
        <v>1.490842781227312E-2</v>
      </c>
      <c r="G67" s="78">
        <v>0.28450020594181435</v>
      </c>
      <c r="H67" s="47">
        <v>4.5127340425531912</v>
      </c>
      <c r="I67" s="45">
        <v>2.7699341739668655E-2</v>
      </c>
      <c r="J67" s="47">
        <v>4.3962322942711998</v>
      </c>
      <c r="K67" s="45">
        <v>0</v>
      </c>
      <c r="L67" s="47">
        <v>4.3962322942711998</v>
      </c>
      <c r="M67" s="130">
        <v>0.10000286044271123</v>
      </c>
      <c r="N67" s="46">
        <v>2.5699415436326072E-2</v>
      </c>
      <c r="O67" s="46">
        <v>1.7576898654275239E-2</v>
      </c>
      <c r="P67" s="46">
        <v>1.8747646904887005E-2</v>
      </c>
      <c r="Q67" s="46">
        <v>2.0078625357781992E-3</v>
      </c>
      <c r="R67" s="78">
        <v>0.17768138928994998</v>
      </c>
      <c r="S67" s="63">
        <v>4.5043956346085734</v>
      </c>
    </row>
    <row r="68" spans="1:19" ht="15" thickBot="1" x14ac:dyDescent="0.25">
      <c r="A68" s="48" t="s">
        <v>773</v>
      </c>
      <c r="B68" s="51">
        <v>6.6109258455889117</v>
      </c>
      <c r="C68" s="52">
        <v>2.8989270815951946</v>
      </c>
      <c r="D68" s="52">
        <v>4.1251405180840663</v>
      </c>
      <c r="E68" s="52">
        <v>1.665138494700916</v>
      </c>
      <c r="F68" s="52">
        <v>9.3438664599367852E-2</v>
      </c>
      <c r="G68" s="79">
        <v>0.54797420062669866</v>
      </c>
      <c r="H68" s="53">
        <v>8.7298555928645918</v>
      </c>
      <c r="I68" s="51">
        <v>8.6185348278912985E-2</v>
      </c>
      <c r="J68" s="53">
        <v>8.7093569924812027</v>
      </c>
      <c r="K68" s="51">
        <v>0</v>
      </c>
      <c r="L68" s="53">
        <v>8.6814871794871795</v>
      </c>
      <c r="M68" s="131">
        <v>0.21474478753359255</v>
      </c>
      <c r="N68" s="52">
        <v>5.2954549696498737E-2</v>
      </c>
      <c r="O68" s="52">
        <v>3.2782194508292548E-2</v>
      </c>
      <c r="P68" s="52">
        <v>4.5869864120250542E-2</v>
      </c>
      <c r="Q68" s="52">
        <v>9.2698059425318294E-3</v>
      </c>
      <c r="R68" s="79">
        <v>0.38776682520258043</v>
      </c>
      <c r="S68" s="65">
        <v>9.0601550605600814</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LGG-MT-LM-STR-Clin'!$AJ$33="non concerné","",'[1]ETPR LGG-MT-LM-STR-Clin'!$AJ$33)</f>
        <v/>
      </c>
      <c r="C88" s="179" t="str">
        <f>IF('[1]ETPR LGG-MT-LM-STR-Clin'!$AJ$36="non concerné","",'[1]ETPR LGG-MT-LM-STR-Clin'!$AJ$36)</f>
        <v/>
      </c>
      <c r="D88" s="180" t="str">
        <f>IF('[1]ETPR LGG-MT-LM-STR-Clin'!$AJ$39="non concerné","",'[1]ETPR LGG-MT-LM-STR-Clin'!$AJ$39)</f>
        <v/>
      </c>
      <c r="E88" s="181" t="str">
        <f>IF('[1]ETPR LGG-MT-LM-STR-Clin'!$AJ$18=0,"",'[1]Synth. SA auxiliaires'!$AG$38/'[1]ETPR LGG-MT-LM-STR-Clin'!$AJ$18)</f>
        <v/>
      </c>
      <c r="F88" s="182" t="str">
        <f>IF('[1]ETPR LGG-MT-LM-STR-Clin'!$AJ$14=0,"",'[1]Synth. SA auxiliaires'!$AG$38/'[1]ETPR LGG-MT-LM-STR-Clin'!$AJ$14)</f>
        <v/>
      </c>
      <c r="G88" s="178" t="str">
        <f>IF('[1]ETPR LGG-MT-LM-STR-Clin'!$AJ$42="non concerné","",'[1]ETPR LGG-MT-LM-STR-Clin'!$AJ$42)</f>
        <v/>
      </c>
      <c r="H88" s="179" t="str">
        <f>IF('[1]ETPR LGG-MT-LM-STR-Clin'!$AJ$45="non concerné","",'[1]ETPR LGG-MT-LM-STR-Clin'!$AJ$45)</f>
        <v/>
      </c>
      <c r="I88" s="180" t="str">
        <f>IF('[1]ETPR LGG-MT-LM-STR-Clin'!$AJ$48="non concerné","",'[1]ETPR LGG-MT-LM-STR-Clin'!$AJ$48)</f>
        <v/>
      </c>
      <c r="J88" s="181" t="str">
        <f>IF('[1]ETPR LGG-MT-LM-STR-Clin'!$AJ$27=0,"",'[1]Synth. SA auxiliaires'!$AG$38/'[1]ETPR LGG-MT-LM-STR-Clin'!$AJ$27)</f>
        <v/>
      </c>
      <c r="K88" s="182" t="str">
        <f>IF(('[1]ETPR LGG-MT-LM-STR-Clin'!$AJ$27-SUM('[1]ETPR LGG-MT-LM-STR-Clin'!$AJ$29:$AJ$30))=0,"",'[1]Synth. SA auxiliaires'!$AG$38/('[1]ETPR LGG-MT-LM-STR-Clin'!$AJ$27-SUM('[1]ETPR LGG-MT-LM-STR-Clin'!$AJ$29:$AJ$30)))</f>
        <v/>
      </c>
    </row>
    <row r="89" spans="1:11" x14ac:dyDescent="0.2">
      <c r="A89" s="24" t="s">
        <v>769</v>
      </c>
      <c r="B89" s="27">
        <v>263</v>
      </c>
      <c r="C89" s="83"/>
      <c r="D89" s="84"/>
      <c r="E89" s="85"/>
      <c r="F89" s="86"/>
      <c r="G89" s="27">
        <v>281</v>
      </c>
      <c r="H89" s="83"/>
      <c r="I89" s="84"/>
      <c r="J89" s="85"/>
      <c r="K89" s="86"/>
    </row>
    <row r="90" spans="1:11" x14ac:dyDescent="0.2">
      <c r="A90" s="30" t="s">
        <v>783</v>
      </c>
      <c r="B90" s="87">
        <v>109185.48041024138</v>
      </c>
      <c r="C90" s="88">
        <v>109255.85081412648</v>
      </c>
      <c r="D90" s="89">
        <v>113339.93743397537</v>
      </c>
      <c r="E90" s="90">
        <v>221050.8735415515</v>
      </c>
      <c r="F90" s="29">
        <v>229887.25117097958</v>
      </c>
      <c r="G90" s="87">
        <v>49583.150769496147</v>
      </c>
      <c r="H90" s="88">
        <v>49628.324581656554</v>
      </c>
      <c r="I90" s="89">
        <v>49706.580208747699</v>
      </c>
      <c r="J90" s="90">
        <v>55275.50134164987</v>
      </c>
      <c r="K90" s="29">
        <v>55372.675647890101</v>
      </c>
    </row>
    <row r="91" spans="1:11" ht="15" thickBot="1" x14ac:dyDescent="0.25">
      <c r="A91" s="30" t="s">
        <v>2652</v>
      </c>
      <c r="B91" s="87">
        <v>33380.676128535248</v>
      </c>
      <c r="C91" s="88">
        <v>33356.017680604353</v>
      </c>
      <c r="D91" s="89">
        <v>32071.868588446978</v>
      </c>
      <c r="E91" s="90">
        <v>314452.15493710345</v>
      </c>
      <c r="F91" s="29">
        <v>314142.87224151084</v>
      </c>
      <c r="G91" s="87">
        <v>7248.7461602517305</v>
      </c>
      <c r="H91" s="88">
        <v>7285.6802095778676</v>
      </c>
      <c r="I91" s="89">
        <v>7248.3801017622382</v>
      </c>
      <c r="J91" s="90">
        <v>58517.866827392085</v>
      </c>
      <c r="K91" s="29">
        <v>58514.487143981249</v>
      </c>
    </row>
    <row r="92" spans="1:11" x14ac:dyDescent="0.2">
      <c r="A92" s="36" t="s">
        <v>770</v>
      </c>
      <c r="B92" s="91">
        <v>66171.627333333337</v>
      </c>
      <c r="C92" s="92">
        <v>66171.627333333337</v>
      </c>
      <c r="D92" s="93">
        <v>76982.101313192004</v>
      </c>
      <c r="E92" s="94">
        <v>41123.18673142598</v>
      </c>
      <c r="F92" s="95">
        <v>42310.000000000007</v>
      </c>
      <c r="G92" s="91">
        <v>41981.198847262247</v>
      </c>
      <c r="H92" s="92">
        <v>41981.198847262247</v>
      </c>
      <c r="I92" s="93">
        <v>41981.198847262247</v>
      </c>
      <c r="J92" s="94">
        <v>11367.399267399267</v>
      </c>
      <c r="K92" s="95">
        <v>11367.399267399267</v>
      </c>
    </row>
    <row r="93" spans="1:11" x14ac:dyDescent="0.2">
      <c r="A93" s="42" t="s">
        <v>771</v>
      </c>
      <c r="B93" s="96">
        <v>87208.961669652766</v>
      </c>
      <c r="C93" s="97">
        <v>87208.961669652766</v>
      </c>
      <c r="D93" s="98">
        <v>93647.509451870254</v>
      </c>
      <c r="E93" s="99">
        <v>86654.64285714287</v>
      </c>
      <c r="F93" s="100">
        <v>95501.677489177499</v>
      </c>
      <c r="G93" s="96">
        <v>45803.796240601499</v>
      </c>
      <c r="H93" s="97">
        <v>45803.796240601499</v>
      </c>
      <c r="I93" s="98">
        <v>46118.235927152316</v>
      </c>
      <c r="J93" s="99">
        <v>24497.894736842107</v>
      </c>
      <c r="K93" s="100">
        <v>24497.894736842107</v>
      </c>
    </row>
    <row r="94" spans="1:11" x14ac:dyDescent="0.2">
      <c r="A94" s="30" t="s">
        <v>2653</v>
      </c>
      <c r="B94" s="87">
        <v>107084.18777292578</v>
      </c>
      <c r="C94" s="88">
        <v>107126.08</v>
      </c>
      <c r="D94" s="89">
        <v>109699.86666666662</v>
      </c>
      <c r="E94" s="90">
        <v>154330.4347826087</v>
      </c>
      <c r="F94" s="29">
        <v>172865</v>
      </c>
      <c r="G94" s="87">
        <v>49409.848329795634</v>
      </c>
      <c r="H94" s="88">
        <v>49409.848329795634</v>
      </c>
      <c r="I94" s="89">
        <v>49604.537815126052</v>
      </c>
      <c r="J94" s="90">
        <v>42847.154471544716</v>
      </c>
      <c r="K94" s="29">
        <v>42847.154471544716</v>
      </c>
    </row>
    <row r="95" spans="1:11" x14ac:dyDescent="0.2">
      <c r="A95" s="42" t="s">
        <v>772</v>
      </c>
      <c r="B95" s="96">
        <v>125283.8963097713</v>
      </c>
      <c r="C95" s="97">
        <v>125283.8963097713</v>
      </c>
      <c r="D95" s="98">
        <v>126072.95206454673</v>
      </c>
      <c r="E95" s="99">
        <v>260959.53372327419</v>
      </c>
      <c r="F95" s="100">
        <v>266006.3976555455</v>
      </c>
      <c r="G95" s="96">
        <v>53043.467032967026</v>
      </c>
      <c r="H95" s="97">
        <v>53043.467032967026</v>
      </c>
      <c r="I95" s="98">
        <v>53043.467032967026</v>
      </c>
      <c r="J95" s="99">
        <v>61810.316875460572</v>
      </c>
      <c r="K95" s="100">
        <v>62920.772908366547</v>
      </c>
    </row>
    <row r="96" spans="1:11" ht="15" thickBot="1" x14ac:dyDescent="0.25">
      <c r="A96" s="48" t="s">
        <v>773</v>
      </c>
      <c r="B96" s="101">
        <v>153682.91690756305</v>
      </c>
      <c r="C96" s="102">
        <v>153682.91690756305</v>
      </c>
      <c r="D96" s="103">
        <v>155038.6294537815</v>
      </c>
      <c r="E96" s="104">
        <v>371014.5263157895</v>
      </c>
      <c r="F96" s="105">
        <v>383856.20833333355</v>
      </c>
      <c r="G96" s="101">
        <v>56943.254999999997</v>
      </c>
      <c r="H96" s="102">
        <v>56994.016611295679</v>
      </c>
      <c r="I96" s="103">
        <v>56994.016611295679</v>
      </c>
      <c r="J96" s="104">
        <v>98537.88461538461</v>
      </c>
      <c r="K96" s="105">
        <v>98537.88461538461</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2">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2463</v>
      </c>
      <c r="B1" s="387"/>
      <c r="C1" s="387"/>
      <c r="D1" s="387"/>
      <c r="E1" s="387"/>
      <c r="F1" s="387"/>
      <c r="G1" s="387"/>
      <c r="H1" s="387"/>
      <c r="I1" s="387"/>
      <c r="J1" s="387"/>
      <c r="K1" s="387"/>
      <c r="L1" s="387"/>
      <c r="M1" s="387"/>
      <c r="N1" s="387"/>
      <c r="O1" s="390" t="s">
        <v>2626</v>
      </c>
      <c r="P1" s="390"/>
      <c r="Q1" s="390"/>
      <c r="R1" s="380" t="s">
        <v>2461</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2462</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330</v>
      </c>
      <c r="C7" s="26">
        <v>1</v>
      </c>
      <c r="D7" s="27">
        <v>20</v>
      </c>
      <c r="E7" s="28">
        <v>226</v>
      </c>
      <c r="F7" s="107">
        <v>90</v>
      </c>
      <c r="G7" s="108">
        <v>98</v>
      </c>
      <c r="H7" s="109">
        <v>38</v>
      </c>
      <c r="I7" s="28">
        <v>15</v>
      </c>
      <c r="J7" s="28">
        <v>25</v>
      </c>
      <c r="K7" s="28">
        <v>41</v>
      </c>
      <c r="L7" s="29">
        <v>3</v>
      </c>
      <c r="AI7" s="14"/>
      <c r="AJ7" s="14"/>
    </row>
    <row r="8" spans="1:36" x14ac:dyDescent="0.2">
      <c r="A8" s="30" t="s">
        <v>775</v>
      </c>
      <c r="B8" s="31">
        <v>9.1304621331844302</v>
      </c>
      <c r="C8" s="177" t="str">
        <f>IF('[1]Synth. SA auxiliaires'!$AH$40="non concerné","",'[1]Synth. SA auxiliaires'!$AH$40)</f>
        <v/>
      </c>
      <c r="D8" s="32">
        <v>11.552389717690852</v>
      </c>
      <c r="E8" s="33">
        <v>7.3359281953613404</v>
      </c>
      <c r="F8" s="110">
        <v>7.9128875587786558</v>
      </c>
      <c r="G8" s="111">
        <v>5.3551359454497529</v>
      </c>
      <c r="H8" s="112">
        <v>11.077804452829161</v>
      </c>
      <c r="I8" s="33">
        <v>17.117979066452147</v>
      </c>
      <c r="J8" s="33">
        <v>18.439322039113133</v>
      </c>
      <c r="K8" s="33">
        <v>9.7220208966374457</v>
      </c>
      <c r="L8" s="34">
        <v>2.5764479028781131</v>
      </c>
      <c r="AI8" s="14"/>
      <c r="AJ8" s="14"/>
    </row>
    <row r="9" spans="1:36" ht="15" thickBot="1" x14ac:dyDescent="0.25">
      <c r="A9" s="30" t="s">
        <v>2652</v>
      </c>
      <c r="B9" s="31">
        <v>19.31365429895996</v>
      </c>
      <c r="C9" s="35"/>
      <c r="D9" s="32">
        <v>37.171184068197199</v>
      </c>
      <c r="E9" s="33">
        <v>14.569184301769578</v>
      </c>
      <c r="F9" s="110">
        <v>16.985560633199203</v>
      </c>
      <c r="G9" s="111">
        <v>8.053250009684195</v>
      </c>
      <c r="H9" s="112">
        <v>19.670228040455708</v>
      </c>
      <c r="I9" s="33">
        <v>30.246867743857901</v>
      </c>
      <c r="J9" s="33">
        <v>25.389575306873109</v>
      </c>
      <c r="K9" s="33">
        <v>18.170658226966861</v>
      </c>
      <c r="L9" s="34">
        <v>1.0142883332524677</v>
      </c>
      <c r="AI9" s="14"/>
      <c r="AJ9" s="14"/>
    </row>
    <row r="10" spans="1:36" x14ac:dyDescent="0.2">
      <c r="A10" s="36" t="s">
        <v>770</v>
      </c>
      <c r="B10" s="37">
        <v>1.6648592953977301</v>
      </c>
      <c r="C10" s="38"/>
      <c r="D10" s="39">
        <v>1.3865508534337767</v>
      </c>
      <c r="E10" s="40">
        <v>1.6639138595092533</v>
      </c>
      <c r="F10" s="113">
        <v>1.7717098049545807</v>
      </c>
      <c r="G10" s="114">
        <v>1.6439758022000281</v>
      </c>
      <c r="H10" s="115">
        <v>1.6786526837716975</v>
      </c>
      <c r="I10" s="40">
        <v>2.1009887887709535</v>
      </c>
      <c r="J10" s="40">
        <v>1.8693006206655429</v>
      </c>
      <c r="K10" s="40">
        <v>1.7958255277505943</v>
      </c>
      <c r="L10" s="41">
        <v>1.5579493816765335</v>
      </c>
      <c r="AI10" s="14"/>
      <c r="AJ10" s="14"/>
    </row>
    <row r="11" spans="1:36" x14ac:dyDescent="0.2">
      <c r="A11" s="42" t="s">
        <v>771</v>
      </c>
      <c r="B11" s="43">
        <v>2.2002469115112175</v>
      </c>
      <c r="C11" s="44"/>
      <c r="D11" s="45">
        <v>2.203287696125515</v>
      </c>
      <c r="E11" s="46">
        <v>2.1125042952581898</v>
      </c>
      <c r="F11" s="116">
        <v>2.5418178508481302</v>
      </c>
      <c r="G11" s="117">
        <v>2.0413262493295283</v>
      </c>
      <c r="H11" s="118">
        <v>2.0682023803611935</v>
      </c>
      <c r="I11" s="46">
        <v>3.1349188829086345</v>
      </c>
      <c r="J11" s="46">
        <v>3.1039950453387228</v>
      </c>
      <c r="K11" s="46">
        <v>2.3136597937601389</v>
      </c>
      <c r="L11" s="47">
        <v>2.1769857675603044</v>
      </c>
      <c r="AI11" s="14"/>
      <c r="AJ11" s="14"/>
    </row>
    <row r="12" spans="1:36" x14ac:dyDescent="0.2">
      <c r="A12" s="30" t="s">
        <v>2653</v>
      </c>
      <c r="B12" s="31">
        <v>3.1532450866923756</v>
      </c>
      <c r="C12" s="35"/>
      <c r="D12" s="32">
        <v>3.0819665115568737</v>
      </c>
      <c r="E12" s="33">
        <v>2.8520461553134098</v>
      </c>
      <c r="F12" s="110">
        <v>3.1781913785763036</v>
      </c>
      <c r="G12" s="111">
        <v>2.7656608835377705</v>
      </c>
      <c r="H12" s="112">
        <v>2.6424275139806328</v>
      </c>
      <c r="I12" s="33">
        <v>5.3978823529411777</v>
      </c>
      <c r="J12" s="33">
        <v>4.5232840853152716</v>
      </c>
      <c r="K12" s="33">
        <v>3.3661052377203751</v>
      </c>
      <c r="L12" s="34">
        <v>3.2087130773665895</v>
      </c>
      <c r="AI12" s="14"/>
      <c r="AJ12" s="14"/>
    </row>
    <row r="13" spans="1:36" x14ac:dyDescent="0.2">
      <c r="A13" s="42" t="s">
        <v>772</v>
      </c>
      <c r="B13" s="43">
        <v>5.3904748017865192</v>
      </c>
      <c r="C13" s="44"/>
      <c r="D13" s="45">
        <v>4.1201279584648987</v>
      </c>
      <c r="E13" s="46">
        <v>4.7615837983900899</v>
      </c>
      <c r="F13" s="116">
        <v>4.7615837983900899</v>
      </c>
      <c r="G13" s="117">
        <v>4.0040078162818062</v>
      </c>
      <c r="H13" s="118">
        <v>8.3873058195848547</v>
      </c>
      <c r="I13" s="46">
        <v>10.061026262731973</v>
      </c>
      <c r="J13" s="46">
        <v>18.327290658727204</v>
      </c>
      <c r="K13" s="46">
        <v>7.2813941203491046</v>
      </c>
      <c r="L13" s="47">
        <v>3.2920426254401596</v>
      </c>
      <c r="X13" s="14"/>
      <c r="Y13" s="14"/>
      <c r="Z13" s="14"/>
      <c r="AI13" s="14"/>
      <c r="AJ13" s="14"/>
    </row>
    <row r="14" spans="1:36" ht="15" thickBot="1" x14ac:dyDescent="0.25">
      <c r="A14" s="48" t="s">
        <v>773</v>
      </c>
      <c r="B14" s="49">
        <v>19.826329679649955</v>
      </c>
      <c r="C14" s="50"/>
      <c r="D14" s="51">
        <v>5.3204108314913992</v>
      </c>
      <c r="E14" s="52">
        <v>16.462942412147598</v>
      </c>
      <c r="F14" s="119">
        <v>19.07217525588058</v>
      </c>
      <c r="G14" s="120">
        <v>13.18592842730993</v>
      </c>
      <c r="H14" s="121">
        <v>29.732039800941614</v>
      </c>
      <c r="I14" s="52">
        <v>46.055583625039567</v>
      </c>
      <c r="J14" s="52">
        <v>54.280324197930995</v>
      </c>
      <c r="K14" s="52">
        <v>23.333614327738868</v>
      </c>
      <c r="L14" s="53">
        <v>3.3420403542843018</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330</v>
      </c>
      <c r="C19" s="26">
        <v>1</v>
      </c>
      <c r="D19" s="149">
        <v>20</v>
      </c>
      <c r="E19" s="90">
        <v>67</v>
      </c>
      <c r="F19" s="137">
        <v>23</v>
      </c>
      <c r="G19" s="90">
        <v>71</v>
      </c>
      <c r="H19" s="137">
        <v>27</v>
      </c>
      <c r="I19" s="90">
        <v>11</v>
      </c>
      <c r="J19" s="28">
        <v>5</v>
      </c>
      <c r="K19" s="137">
        <v>22</v>
      </c>
      <c r="L19" s="154">
        <v>15</v>
      </c>
      <c r="M19" s="90">
        <v>4</v>
      </c>
      <c r="N19" s="28">
        <v>9</v>
      </c>
      <c r="O19" s="29">
        <v>12</v>
      </c>
    </row>
    <row r="20" spans="1:26" x14ac:dyDescent="0.2">
      <c r="A20" s="30" t="s">
        <v>775</v>
      </c>
      <c r="B20" s="59">
        <v>9.1304621331844302</v>
      </c>
      <c r="C20" s="123" t="str">
        <f>C8</f>
        <v/>
      </c>
      <c r="D20" s="150">
        <v>11.552389717690852</v>
      </c>
      <c r="E20" s="145">
        <v>7.8165156594673082</v>
      </c>
      <c r="F20" s="138">
        <v>8.1936230915551942</v>
      </c>
      <c r="G20" s="145">
        <v>5.4613894656353228</v>
      </c>
      <c r="H20" s="138">
        <v>5.0757285405173302</v>
      </c>
      <c r="I20" s="145">
        <v>3.8373694832363952</v>
      </c>
      <c r="J20" s="33">
        <v>5.4201384767643663</v>
      </c>
      <c r="K20" s="138">
        <v>15.983855114003905</v>
      </c>
      <c r="L20" s="155">
        <v>17.117979066452147</v>
      </c>
      <c r="M20" s="145">
        <v>26.07177018274805</v>
      </c>
      <c r="N20" s="33">
        <v>22.021248323571431</v>
      </c>
      <c r="O20" s="34">
        <v>13.20872794455777</v>
      </c>
    </row>
    <row r="21" spans="1:26" ht="15" thickBot="1" x14ac:dyDescent="0.25">
      <c r="A21" s="30" t="s">
        <v>2652</v>
      </c>
      <c r="B21" s="59">
        <v>19.31365429895996</v>
      </c>
      <c r="C21" s="123"/>
      <c r="D21" s="150">
        <v>37.171184068197199</v>
      </c>
      <c r="E21" s="145">
        <v>19.022710122683442</v>
      </c>
      <c r="F21" s="138">
        <v>8.6440349452618541</v>
      </c>
      <c r="G21" s="145">
        <v>7.8919141911187003</v>
      </c>
      <c r="H21" s="138">
        <v>8.4564691275026433</v>
      </c>
      <c r="I21" s="145">
        <v>3.1305215392711907</v>
      </c>
      <c r="J21" s="33">
        <v>3.7531804335376551</v>
      </c>
      <c r="K21" s="138">
        <v>24.549033805920146</v>
      </c>
      <c r="L21" s="155">
        <v>30.246867743857901</v>
      </c>
      <c r="M21" s="145">
        <v>32.966365951061768</v>
      </c>
      <c r="N21" s="33">
        <v>29.38935624784213</v>
      </c>
      <c r="O21" s="34">
        <v>16.628869669276256</v>
      </c>
    </row>
    <row r="22" spans="1:26" x14ac:dyDescent="0.2">
      <c r="A22" s="36" t="s">
        <v>770</v>
      </c>
      <c r="B22" s="61">
        <v>1.6648592953977301</v>
      </c>
      <c r="C22" s="124"/>
      <c r="D22" s="151">
        <v>1.3865508534337767</v>
      </c>
      <c r="E22" s="146">
        <v>1.6831255336832287</v>
      </c>
      <c r="F22" s="139">
        <v>2.04326056805552</v>
      </c>
      <c r="G22" s="146">
        <v>1.6650956543698494</v>
      </c>
      <c r="H22" s="139">
        <v>1.2977384744551674</v>
      </c>
      <c r="I22" s="146">
        <v>2.0439469279444782</v>
      </c>
      <c r="J22" s="40">
        <v>1.9261469609151287</v>
      </c>
      <c r="K22" s="139">
        <v>1.6618715382104314</v>
      </c>
      <c r="L22" s="156">
        <v>2.1009887887709535</v>
      </c>
      <c r="M22" s="146">
        <v>2.6288125364188772</v>
      </c>
      <c r="N22" s="40">
        <v>1.5572490134768793</v>
      </c>
      <c r="O22" s="41">
        <v>2.3670522667436398</v>
      </c>
    </row>
    <row r="23" spans="1:26" x14ac:dyDescent="0.2">
      <c r="A23" s="42" t="s">
        <v>771</v>
      </c>
      <c r="B23" s="63">
        <v>2.2002469115112175</v>
      </c>
      <c r="C23" s="125"/>
      <c r="D23" s="152">
        <v>2.203287696125515</v>
      </c>
      <c r="E23" s="147">
        <v>2.4390511748701242</v>
      </c>
      <c r="F23" s="140">
        <v>2.6593156257045769</v>
      </c>
      <c r="G23" s="147">
        <v>2.0468969445641445</v>
      </c>
      <c r="H23" s="140">
        <v>1.9940059512761792</v>
      </c>
      <c r="I23" s="147">
        <v>2.0755797052090612</v>
      </c>
      <c r="J23" s="46">
        <v>1.9648494613058742</v>
      </c>
      <c r="K23" s="140">
        <v>2.1287637539855115</v>
      </c>
      <c r="L23" s="157">
        <v>3.1349188829086345</v>
      </c>
      <c r="M23" s="147">
        <v>3.9568913658748581</v>
      </c>
      <c r="N23" s="46">
        <v>2.0581115764915228</v>
      </c>
      <c r="O23" s="47">
        <v>3.3252058964707483</v>
      </c>
    </row>
    <row r="24" spans="1:26" x14ac:dyDescent="0.2">
      <c r="A24" s="30" t="s">
        <v>2653</v>
      </c>
      <c r="B24" s="59">
        <v>3.1532450866923756</v>
      </c>
      <c r="C24" s="123"/>
      <c r="D24" s="150">
        <v>3.0819665115568737</v>
      </c>
      <c r="E24" s="145">
        <v>3.1164901908537295</v>
      </c>
      <c r="F24" s="138">
        <v>3.5910478016659644</v>
      </c>
      <c r="G24" s="145">
        <v>2.7664369070743069</v>
      </c>
      <c r="H24" s="138">
        <v>2.69004470139136</v>
      </c>
      <c r="I24" s="145">
        <v>2.3826288280750156</v>
      </c>
      <c r="J24" s="33">
        <v>3.520415404847193</v>
      </c>
      <c r="K24" s="138">
        <v>2.8006419357043839</v>
      </c>
      <c r="L24" s="155">
        <v>5.3978823529411777</v>
      </c>
      <c r="M24" s="145">
        <v>10.024976662039386</v>
      </c>
      <c r="N24" s="33">
        <v>11.218176159741072</v>
      </c>
      <c r="O24" s="34">
        <v>3.8138376906935885</v>
      </c>
    </row>
    <row r="25" spans="1:26" x14ac:dyDescent="0.2">
      <c r="A25" s="42" t="s">
        <v>772</v>
      </c>
      <c r="B25" s="63">
        <v>5.3904748017865192</v>
      </c>
      <c r="C25" s="125"/>
      <c r="D25" s="152">
        <v>4.1201279584648987</v>
      </c>
      <c r="E25" s="147">
        <v>4.4139320507604749</v>
      </c>
      <c r="F25" s="140">
        <v>9.9124319740347566</v>
      </c>
      <c r="G25" s="147">
        <v>4.1611635966751663</v>
      </c>
      <c r="H25" s="140">
        <v>3.5664861560037382</v>
      </c>
      <c r="I25" s="147">
        <v>3.931854700650427</v>
      </c>
      <c r="J25" s="46">
        <v>8.6097794034103945</v>
      </c>
      <c r="K25" s="140">
        <v>19.020894630188359</v>
      </c>
      <c r="L25" s="157">
        <v>10.061026262731973</v>
      </c>
      <c r="M25" s="147">
        <v>32.13985547891258</v>
      </c>
      <c r="N25" s="46">
        <v>18.327290658727204</v>
      </c>
      <c r="O25" s="47">
        <v>17.326011845985224</v>
      </c>
    </row>
    <row r="26" spans="1:26" ht="15" thickBot="1" x14ac:dyDescent="0.25">
      <c r="A26" s="48" t="s">
        <v>773</v>
      </c>
      <c r="B26" s="65">
        <v>19.826329679649955</v>
      </c>
      <c r="C26" s="126"/>
      <c r="D26" s="153">
        <v>5.3204108314913992</v>
      </c>
      <c r="E26" s="148">
        <v>8.3201313084200343</v>
      </c>
      <c r="F26" s="141">
        <v>24.670522631921326</v>
      </c>
      <c r="G26" s="148">
        <v>13.327798758802802</v>
      </c>
      <c r="H26" s="141">
        <v>9.6995403484441276</v>
      </c>
      <c r="I26" s="148">
        <v>7.7198850681082334</v>
      </c>
      <c r="J26" s="52">
        <v>10.107093453526399</v>
      </c>
      <c r="K26" s="141">
        <v>55.964717938474976</v>
      </c>
      <c r="L26" s="158">
        <v>46.055583625039567</v>
      </c>
      <c r="M26" s="148">
        <v>62.352162645644171</v>
      </c>
      <c r="N26" s="52">
        <v>59.483600992037594</v>
      </c>
      <c r="O26" s="53">
        <v>34.968631297168074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330</v>
      </c>
      <c r="C31" s="58">
        <v>1</v>
      </c>
      <c r="D31" s="127">
        <v>13</v>
      </c>
      <c r="E31" s="28">
        <v>0</v>
      </c>
      <c r="F31" s="28">
        <v>4</v>
      </c>
      <c r="G31" s="28">
        <v>2</v>
      </c>
      <c r="H31" s="143">
        <v>12</v>
      </c>
      <c r="I31" s="90">
        <v>1</v>
      </c>
      <c r="J31" s="28">
        <v>0</v>
      </c>
      <c r="K31" s="28">
        <v>0</v>
      </c>
      <c r="L31" s="28">
        <v>7</v>
      </c>
      <c r="M31" s="137">
        <v>2</v>
      </c>
      <c r="N31" s="162">
        <v>3</v>
      </c>
    </row>
    <row r="32" spans="1:26" x14ac:dyDescent="0.2">
      <c r="A32" s="30" t="s">
        <v>775</v>
      </c>
      <c r="B32" s="59">
        <v>9.1304621331844302</v>
      </c>
      <c r="C32" s="60" t="str">
        <f>C8</f>
        <v/>
      </c>
      <c r="D32" s="128">
        <v>3.9487954041888047</v>
      </c>
      <c r="E32" s="33" t="s">
        <v>2654</v>
      </c>
      <c r="F32" s="33">
        <v>11.08139054694696</v>
      </c>
      <c r="G32" s="33">
        <v>5.0284917923040613</v>
      </c>
      <c r="H32" s="76">
        <v>7.1334302857735681</v>
      </c>
      <c r="I32" s="145">
        <v>1.7958255277505943</v>
      </c>
      <c r="J32" s="33" t="s">
        <v>2654</v>
      </c>
      <c r="K32" s="33" t="s">
        <v>2654</v>
      </c>
      <c r="L32" s="33">
        <v>20.335157422299712</v>
      </c>
      <c r="M32" s="138">
        <v>31.571439911076759</v>
      </c>
      <c r="N32" s="163">
        <v>2.5764479028781131</v>
      </c>
    </row>
    <row r="33" spans="1:20" ht="15" thickBot="1" x14ac:dyDescent="0.25">
      <c r="A33" s="30" t="s">
        <v>2652</v>
      </c>
      <c r="B33" s="59">
        <v>19.31365429895996</v>
      </c>
      <c r="C33" s="60"/>
      <c r="D33" s="128">
        <v>3.2151862299435017</v>
      </c>
      <c r="E33" s="33" t="s">
        <v>2654</v>
      </c>
      <c r="F33" s="33">
        <v>9.0887658501321429</v>
      </c>
      <c r="G33" s="33">
        <v>2.821899128667698</v>
      </c>
      <c r="H33" s="76">
        <v>10.888886189926369</v>
      </c>
      <c r="I33" s="145">
        <v>0</v>
      </c>
      <c r="J33" s="33" t="s">
        <v>2654</v>
      </c>
      <c r="K33" s="33" t="s">
        <v>2654</v>
      </c>
      <c r="L33" s="33">
        <v>33.699646083966691</v>
      </c>
      <c r="M33" s="138">
        <v>25.61866843814213</v>
      </c>
      <c r="N33" s="163">
        <v>1.0142883332524677</v>
      </c>
    </row>
    <row r="34" spans="1:20" x14ac:dyDescent="0.2">
      <c r="A34" s="36" t="s">
        <v>770</v>
      </c>
      <c r="B34" s="61">
        <v>1.6648592953977301</v>
      </c>
      <c r="C34" s="62"/>
      <c r="D34" s="129">
        <v>1.6424910692638273</v>
      </c>
      <c r="E34" s="40" t="s">
        <v>2654</v>
      </c>
      <c r="F34" s="40">
        <v>3.8593158211966134</v>
      </c>
      <c r="G34" s="40">
        <v>2.7709724893699024</v>
      </c>
      <c r="H34" s="77">
        <v>1.6616165074868245</v>
      </c>
      <c r="I34" s="146">
        <v>1.7958255277505943</v>
      </c>
      <c r="J34" s="40" t="s">
        <v>2654</v>
      </c>
      <c r="K34" s="40" t="s">
        <v>2654</v>
      </c>
      <c r="L34" s="40">
        <v>3.6982504419579874</v>
      </c>
      <c r="M34" s="139">
        <v>11.076505160563059</v>
      </c>
      <c r="N34" s="164">
        <v>1.5579493816765335</v>
      </c>
    </row>
    <row r="35" spans="1:20" x14ac:dyDescent="0.2">
      <c r="A35" s="42" t="s">
        <v>771</v>
      </c>
      <c r="B35" s="63">
        <v>2.2002469115112175</v>
      </c>
      <c r="C35" s="64"/>
      <c r="D35" s="130">
        <v>2.3004545642763499</v>
      </c>
      <c r="E35" s="46" t="s">
        <v>2654</v>
      </c>
      <c r="F35" s="46">
        <v>4.4278172653533971</v>
      </c>
      <c r="G35" s="46">
        <v>3.6175422279702119</v>
      </c>
      <c r="H35" s="78">
        <v>2.3527990288516021</v>
      </c>
      <c r="I35" s="147">
        <v>1.7958255277505943</v>
      </c>
      <c r="J35" s="46" t="s">
        <v>2654</v>
      </c>
      <c r="K35" s="46" t="s">
        <v>2654</v>
      </c>
      <c r="L35" s="46">
        <v>4.4444818466248979</v>
      </c>
      <c r="M35" s="140">
        <v>18.762105692005694</v>
      </c>
      <c r="N35" s="165">
        <v>2.1769857675603044</v>
      </c>
    </row>
    <row r="36" spans="1:20" x14ac:dyDescent="0.2">
      <c r="A36" s="30" t="s">
        <v>2653</v>
      </c>
      <c r="B36" s="59">
        <v>3.1532450866923756</v>
      </c>
      <c r="C36" s="60"/>
      <c r="D36" s="128">
        <v>2.4812026743716897</v>
      </c>
      <c r="E36" s="33" t="s">
        <v>2654</v>
      </c>
      <c r="F36" s="33">
        <v>7.2842256229844029</v>
      </c>
      <c r="G36" s="33">
        <v>5.0284917923040613</v>
      </c>
      <c r="H36" s="76">
        <v>2.7365425264879333</v>
      </c>
      <c r="I36" s="145">
        <v>1.7958255277505943</v>
      </c>
      <c r="J36" s="33" t="s">
        <v>2654</v>
      </c>
      <c r="K36" s="33" t="s">
        <v>2654</v>
      </c>
      <c r="L36" s="33">
        <v>5.5875665356072002</v>
      </c>
      <c r="M36" s="138">
        <v>31.571439911076759</v>
      </c>
      <c r="N36" s="163">
        <v>3.2087130773665895</v>
      </c>
    </row>
    <row r="37" spans="1:20" x14ac:dyDescent="0.2">
      <c r="A37" s="42" t="s">
        <v>772</v>
      </c>
      <c r="B37" s="63">
        <v>5.3904748017865192</v>
      </c>
      <c r="C37" s="64"/>
      <c r="D37" s="130">
        <v>4.4234071374150785</v>
      </c>
      <c r="E37" s="46" t="s">
        <v>2654</v>
      </c>
      <c r="F37" s="46">
        <v>13.937798904577964</v>
      </c>
      <c r="G37" s="46">
        <v>6.4394413566379098</v>
      </c>
      <c r="H37" s="78">
        <v>3.1065575766142137</v>
      </c>
      <c r="I37" s="147">
        <v>1.7958255277505943</v>
      </c>
      <c r="J37" s="46" t="s">
        <v>2654</v>
      </c>
      <c r="K37" s="46" t="s">
        <v>2654</v>
      </c>
      <c r="L37" s="46">
        <v>10.89950201904302</v>
      </c>
      <c r="M37" s="140">
        <v>44.380774130147827</v>
      </c>
      <c r="N37" s="165">
        <v>3.2920426254401596</v>
      </c>
    </row>
    <row r="38" spans="1:20" ht="15" thickBot="1" x14ac:dyDescent="0.25">
      <c r="A38" s="48" t="s">
        <v>773</v>
      </c>
      <c r="B38" s="65">
        <v>19.826329679649955</v>
      </c>
      <c r="C38" s="66"/>
      <c r="D38" s="131">
        <v>7.8575499374398348</v>
      </c>
      <c r="E38" s="52" t="s">
        <v>2654</v>
      </c>
      <c r="F38" s="52">
        <v>21.341197211867353</v>
      </c>
      <c r="G38" s="52">
        <v>7.2860110952382193</v>
      </c>
      <c r="H38" s="79">
        <v>21.336863418737025</v>
      </c>
      <c r="I38" s="148">
        <v>1.7958255277505943</v>
      </c>
      <c r="J38" s="52" t="s">
        <v>2654</v>
      </c>
      <c r="K38" s="52" t="s">
        <v>2654</v>
      </c>
      <c r="L38" s="52">
        <v>49.689974471945447</v>
      </c>
      <c r="M38" s="141">
        <v>52.066374661590459</v>
      </c>
      <c r="N38" s="166">
        <v>3.3420403542843018</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2.2002469115112175</v>
      </c>
      <c r="B41" s="184">
        <f t="shared" si="0"/>
        <v>0</v>
      </c>
      <c r="C41" s="184">
        <f t="shared" si="0"/>
        <v>2.203287696125515</v>
      </c>
      <c r="D41" s="184">
        <f t="shared" si="0"/>
        <v>2.1125042952581898</v>
      </c>
      <c r="E41" s="184">
        <f t="shared" si="0"/>
        <v>2.5418178508481302</v>
      </c>
      <c r="F41" s="184">
        <f t="shared" si="0"/>
        <v>2.0413262493295283</v>
      </c>
      <c r="G41" s="184">
        <f t="shared" si="0"/>
        <v>2.0682023803611935</v>
      </c>
      <c r="H41" s="184">
        <f t="shared" si="0"/>
        <v>3.1349188829086345</v>
      </c>
      <c r="I41" s="184">
        <f t="shared" si="0"/>
        <v>3.1039950453387228</v>
      </c>
      <c r="J41" s="184">
        <f t="shared" si="0"/>
        <v>2.3136597937601389</v>
      </c>
      <c r="K41" s="184">
        <f t="shared" si="0"/>
        <v>2.1769857675603044</v>
      </c>
      <c r="L41" s="183" t="s">
        <v>778</v>
      </c>
      <c r="M41" s="184">
        <f t="shared" ref="M41:S41" si="1">IF(H31=0,"",H35)</f>
        <v>2.3527990288516021</v>
      </c>
      <c r="N41" s="184">
        <f t="shared" si="1"/>
        <v>1.7958255277505943</v>
      </c>
      <c r="O41" s="184" t="str">
        <f t="shared" si="1"/>
        <v/>
      </c>
      <c r="P41" s="184" t="str">
        <f t="shared" si="1"/>
        <v/>
      </c>
      <c r="Q41" s="184">
        <f t="shared" si="1"/>
        <v>4.4444818466248979</v>
      </c>
      <c r="R41" s="184">
        <f t="shared" si="1"/>
        <v>18.762105692005694</v>
      </c>
      <c r="S41" s="184">
        <f t="shared" si="1"/>
        <v>2.1769857675603044</v>
      </c>
    </row>
    <row r="42" spans="1:20" x14ac:dyDescent="0.2">
      <c r="A42" s="184">
        <f t="shared" ref="A42:K42" si="2">IF(B7=0,"",B12-B11)</f>
        <v>0.95299817518115804</v>
      </c>
      <c r="B42" s="184">
        <f t="shared" si="2"/>
        <v>0</v>
      </c>
      <c r="C42" s="184">
        <f t="shared" si="2"/>
        <v>0.87867881543135873</v>
      </c>
      <c r="D42" s="184">
        <f t="shared" si="2"/>
        <v>0.73954186005521994</v>
      </c>
      <c r="E42" s="184">
        <f t="shared" si="2"/>
        <v>0.63637352772817346</v>
      </c>
      <c r="F42" s="184">
        <f t="shared" si="2"/>
        <v>0.72433463420824218</v>
      </c>
      <c r="G42" s="184">
        <f t="shared" si="2"/>
        <v>0.57422513361943928</v>
      </c>
      <c r="H42" s="184">
        <f t="shared" si="2"/>
        <v>2.2629634700325432</v>
      </c>
      <c r="I42" s="184">
        <f t="shared" si="2"/>
        <v>1.4192890399765488</v>
      </c>
      <c r="J42" s="184">
        <f t="shared" si="2"/>
        <v>1.0524454439602362</v>
      </c>
      <c r="K42" s="184">
        <f t="shared" si="2"/>
        <v>1.0317273098062851</v>
      </c>
      <c r="L42" s="183" t="s">
        <v>779</v>
      </c>
      <c r="M42" s="184">
        <f t="shared" ref="M42:S42" si="3">IF(H31=0,"",H36-H35)</f>
        <v>0.3837434976363312</v>
      </c>
      <c r="N42" s="184">
        <f t="shared" si="3"/>
        <v>0</v>
      </c>
      <c r="O42" s="184" t="str">
        <f t="shared" si="3"/>
        <v/>
      </c>
      <c r="P42" s="184" t="str">
        <f t="shared" si="3"/>
        <v/>
      </c>
      <c r="Q42" s="184">
        <f t="shared" si="3"/>
        <v>1.1430846889823023</v>
      </c>
      <c r="R42" s="184">
        <f t="shared" si="3"/>
        <v>12.809334219071065</v>
      </c>
      <c r="S42" s="184">
        <f t="shared" si="3"/>
        <v>1.0317273098062851</v>
      </c>
    </row>
    <row r="43" spans="1:20" x14ac:dyDescent="0.2">
      <c r="A43" s="184">
        <f t="shared" ref="A43:K43" si="4">IF(B7=0,"",B13-B12)</f>
        <v>2.2372297150941436</v>
      </c>
      <c r="B43" s="184">
        <f t="shared" si="4"/>
        <v>0</v>
      </c>
      <c r="C43" s="184">
        <f t="shared" si="4"/>
        <v>1.0381614469080249</v>
      </c>
      <c r="D43" s="184">
        <f t="shared" si="4"/>
        <v>1.9095376430766802</v>
      </c>
      <c r="E43" s="184">
        <f t="shared" si="4"/>
        <v>1.5833924198137863</v>
      </c>
      <c r="F43" s="184">
        <f t="shared" si="4"/>
        <v>1.2383469327440357</v>
      </c>
      <c r="G43" s="184">
        <f t="shared" si="4"/>
        <v>5.7448783056042219</v>
      </c>
      <c r="H43" s="184">
        <f t="shared" si="4"/>
        <v>4.6631439097907954</v>
      </c>
      <c r="I43" s="184">
        <f t="shared" si="4"/>
        <v>13.804006573411932</v>
      </c>
      <c r="J43" s="184">
        <f t="shared" si="4"/>
        <v>3.9152888826287295</v>
      </c>
      <c r="K43" s="184">
        <f t="shared" si="4"/>
        <v>8.332954807357007E-2</v>
      </c>
      <c r="L43" s="183" t="s">
        <v>780</v>
      </c>
      <c r="M43" s="184">
        <f t="shared" ref="M43:S43" si="5">IF(H31=0,"",H37-H36)</f>
        <v>0.37001505012628044</v>
      </c>
      <c r="N43" s="184">
        <f t="shared" si="5"/>
        <v>0</v>
      </c>
      <c r="O43" s="184" t="str">
        <f t="shared" si="5"/>
        <v/>
      </c>
      <c r="P43" s="184" t="str">
        <f t="shared" si="5"/>
        <v/>
      </c>
      <c r="Q43" s="184">
        <f t="shared" si="5"/>
        <v>5.3119354834358194</v>
      </c>
      <c r="R43" s="184">
        <f t="shared" si="5"/>
        <v>12.809334219071069</v>
      </c>
      <c r="S43" s="184">
        <f t="shared" si="5"/>
        <v>8.332954807357007E-2</v>
      </c>
    </row>
    <row r="44" spans="1:20" x14ac:dyDescent="0.2">
      <c r="A44" s="184">
        <f t="shared" ref="A44:K44" si="6">IF(B7=0,"",B11-B10)</f>
        <v>0.5353876161134874</v>
      </c>
      <c r="B44" s="184">
        <f t="shared" si="6"/>
        <v>0</v>
      </c>
      <c r="C44" s="184">
        <f t="shared" si="6"/>
        <v>0.8167368426917383</v>
      </c>
      <c r="D44" s="184">
        <f t="shared" si="6"/>
        <v>0.44859043574893653</v>
      </c>
      <c r="E44" s="184">
        <f t="shared" si="6"/>
        <v>0.77010804589354942</v>
      </c>
      <c r="F44" s="184">
        <f t="shared" si="6"/>
        <v>0.39735044712950018</v>
      </c>
      <c r="G44" s="184">
        <f t="shared" si="6"/>
        <v>0.38954969658949601</v>
      </c>
      <c r="H44" s="184">
        <f t="shared" si="6"/>
        <v>1.033930094137681</v>
      </c>
      <c r="I44" s="184">
        <f t="shared" si="6"/>
        <v>1.2346944246731799</v>
      </c>
      <c r="J44" s="184">
        <f t="shared" si="6"/>
        <v>0.51783426600954452</v>
      </c>
      <c r="K44" s="184">
        <f t="shared" si="6"/>
        <v>0.61903638588377086</v>
      </c>
      <c r="L44" s="183" t="s">
        <v>781</v>
      </c>
      <c r="M44" s="184">
        <f t="shared" ref="M44:S44" si="7">IF(H31=0,"",H35-H34)</f>
        <v>0.69118252136477754</v>
      </c>
      <c r="N44" s="184">
        <f t="shared" si="7"/>
        <v>0</v>
      </c>
      <c r="O44" s="184" t="str">
        <f t="shared" si="7"/>
        <v/>
      </c>
      <c r="P44" s="184" t="str">
        <f t="shared" si="7"/>
        <v/>
      </c>
      <c r="Q44" s="184">
        <f t="shared" si="7"/>
        <v>0.74623140466691051</v>
      </c>
      <c r="R44" s="184">
        <f t="shared" si="7"/>
        <v>7.6856005314426348</v>
      </c>
      <c r="S44" s="184">
        <f t="shared" si="7"/>
        <v>0.61903638588377086</v>
      </c>
    </row>
    <row r="45" spans="1:20" x14ac:dyDescent="0.2">
      <c r="A45" s="184">
        <f t="shared" ref="A45:K45" si="8">IF(B7=0,"",B14-B13)</f>
        <v>14.435854877863436</v>
      </c>
      <c r="B45" s="184">
        <f t="shared" si="8"/>
        <v>0</v>
      </c>
      <c r="C45" s="184">
        <f t="shared" si="8"/>
        <v>1.2002828730265005</v>
      </c>
      <c r="D45" s="184">
        <f t="shared" si="8"/>
        <v>11.701358613757508</v>
      </c>
      <c r="E45" s="184">
        <f t="shared" si="8"/>
        <v>14.31059145749049</v>
      </c>
      <c r="F45" s="184">
        <f t="shared" si="8"/>
        <v>9.181920611028124</v>
      </c>
      <c r="G45" s="184">
        <f t="shared" si="8"/>
        <v>21.344733981356761</v>
      </c>
      <c r="H45" s="184">
        <f t="shared" si="8"/>
        <v>35.994557362307596</v>
      </c>
      <c r="I45" s="184">
        <f t="shared" si="8"/>
        <v>35.953033539203787</v>
      </c>
      <c r="J45" s="184">
        <f t="shared" si="8"/>
        <v>16.052220207389762</v>
      </c>
      <c r="K45" s="184">
        <f t="shared" si="8"/>
        <v>4.999772884414222E-2</v>
      </c>
      <c r="L45" s="183" t="s">
        <v>782</v>
      </c>
      <c r="M45" s="184">
        <f t="shared" ref="M45:S45" si="9">IF(H31=0,"",H38-H37)</f>
        <v>18.23030584212281</v>
      </c>
      <c r="N45" s="184">
        <f t="shared" si="9"/>
        <v>0</v>
      </c>
      <c r="O45" s="184" t="str">
        <f t="shared" si="9"/>
        <v/>
      </c>
      <c r="P45" s="184" t="str">
        <f t="shared" si="9"/>
        <v/>
      </c>
      <c r="Q45" s="184">
        <f t="shared" si="9"/>
        <v>38.790472452902428</v>
      </c>
      <c r="R45" s="184">
        <f t="shared" si="9"/>
        <v>7.6856005314426312</v>
      </c>
      <c r="S45" s="184">
        <f t="shared" si="9"/>
        <v>4.999772884414222E-2</v>
      </c>
    </row>
    <row r="46" spans="1:20" x14ac:dyDescent="0.2">
      <c r="A46" s="184">
        <f t="shared" ref="A46:K46" si="10">IF(B7=0,"",B8)</f>
        <v>9.1304621331844302</v>
      </c>
      <c r="B46" s="184" t="str">
        <f t="shared" si="10"/>
        <v/>
      </c>
      <c r="C46" s="184">
        <f t="shared" si="10"/>
        <v>11.552389717690852</v>
      </c>
      <c r="D46" s="184">
        <f t="shared" si="10"/>
        <v>7.3359281953613404</v>
      </c>
      <c r="E46" s="184">
        <f t="shared" si="10"/>
        <v>7.9128875587786558</v>
      </c>
      <c r="F46" s="184">
        <f t="shared" si="10"/>
        <v>5.3551359454497529</v>
      </c>
      <c r="G46" s="184">
        <f t="shared" si="10"/>
        <v>11.077804452829161</v>
      </c>
      <c r="H46" s="184">
        <f t="shared" si="10"/>
        <v>17.117979066452147</v>
      </c>
      <c r="I46" s="184">
        <f t="shared" si="10"/>
        <v>18.439322039113133</v>
      </c>
      <c r="J46" s="184">
        <f t="shared" si="10"/>
        <v>9.7220208966374457</v>
      </c>
      <c r="K46" s="184">
        <f t="shared" si="10"/>
        <v>2.5764479028781131</v>
      </c>
      <c r="L46" s="183" t="s">
        <v>783</v>
      </c>
      <c r="M46" s="184">
        <f t="shared" ref="M46:S46" si="11">IF(H31=0,"",H32)</f>
        <v>7.1334302857735681</v>
      </c>
      <c r="N46" s="184">
        <f t="shared" si="11"/>
        <v>1.7958255277505943</v>
      </c>
      <c r="O46" s="184" t="str">
        <f t="shared" si="11"/>
        <v/>
      </c>
      <c r="P46" s="184" t="str">
        <f t="shared" si="11"/>
        <v/>
      </c>
      <c r="Q46" s="184">
        <f t="shared" si="11"/>
        <v>20.335157422299712</v>
      </c>
      <c r="R46" s="184">
        <f t="shared" si="11"/>
        <v>31.571439911076759</v>
      </c>
      <c r="S46" s="184">
        <f t="shared" si="11"/>
        <v>2.5764479028781131</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2.2002469115112175</v>
      </c>
      <c r="C49" s="184">
        <v>0</v>
      </c>
      <c r="D49" s="184">
        <f t="shared" ref="D49:O49" si="12">IF(D19=0,"",D23)</f>
        <v>2.203287696125515</v>
      </c>
      <c r="E49" s="184">
        <f t="shared" si="12"/>
        <v>2.4390511748701242</v>
      </c>
      <c r="F49" s="184">
        <f t="shared" si="12"/>
        <v>2.6593156257045769</v>
      </c>
      <c r="G49" s="184">
        <f t="shared" si="12"/>
        <v>2.0468969445641445</v>
      </c>
      <c r="H49" s="184">
        <f t="shared" si="12"/>
        <v>1.9940059512761792</v>
      </c>
      <c r="I49" s="184">
        <f t="shared" si="12"/>
        <v>2.0755797052090612</v>
      </c>
      <c r="J49" s="184">
        <f t="shared" si="12"/>
        <v>1.9648494613058742</v>
      </c>
      <c r="K49" s="184">
        <f t="shared" si="12"/>
        <v>2.1287637539855115</v>
      </c>
      <c r="L49" s="184">
        <f t="shared" si="12"/>
        <v>3.1349188829086345</v>
      </c>
      <c r="M49" s="184">
        <f t="shared" si="12"/>
        <v>3.9568913658748581</v>
      </c>
      <c r="N49" s="184">
        <f t="shared" si="12"/>
        <v>2.0581115764915228</v>
      </c>
      <c r="O49" s="184">
        <f t="shared" si="12"/>
        <v>3.3252058964707483</v>
      </c>
      <c r="P49" s="184">
        <f>IF(D31=0,"",D35)</f>
        <v>2.3004545642763499</v>
      </c>
      <c r="Q49" s="184" t="str">
        <f>IF(E31=0,"",E35)</f>
        <v/>
      </c>
      <c r="R49" s="184">
        <f>IF(F31=0,"",F35)</f>
        <v>4.4278172653533971</v>
      </c>
      <c r="S49" s="184">
        <f>IF(G31=0,"",G35)</f>
        <v>3.6175422279702119</v>
      </c>
    </row>
    <row r="50" spans="1:29" x14ac:dyDescent="0.2">
      <c r="A50" s="183" t="s">
        <v>779</v>
      </c>
      <c r="B50" s="184">
        <f>IF(B19=0,"",B24-B23)</f>
        <v>0.95299817518115804</v>
      </c>
      <c r="C50" s="184">
        <v>0</v>
      </c>
      <c r="D50" s="184">
        <f t="shared" ref="D50:O50" si="13">IF(D19=0,"",D24-D23)</f>
        <v>0.87867881543135873</v>
      </c>
      <c r="E50" s="184">
        <f t="shared" si="13"/>
        <v>0.67743901598360523</v>
      </c>
      <c r="F50" s="184">
        <f t="shared" si="13"/>
        <v>0.93173217596138747</v>
      </c>
      <c r="G50" s="184">
        <f t="shared" si="13"/>
        <v>0.71953996251016239</v>
      </c>
      <c r="H50" s="184">
        <f t="shared" si="13"/>
        <v>0.69603875011518079</v>
      </c>
      <c r="I50" s="184">
        <f t="shared" si="13"/>
        <v>0.30704912286595443</v>
      </c>
      <c r="J50" s="184">
        <f t="shared" si="13"/>
        <v>1.5555659435413187</v>
      </c>
      <c r="K50" s="184">
        <f t="shared" si="13"/>
        <v>0.67187818171887237</v>
      </c>
      <c r="L50" s="184">
        <f t="shared" si="13"/>
        <v>2.2629634700325432</v>
      </c>
      <c r="M50" s="184">
        <f t="shared" si="13"/>
        <v>6.0680852961645275</v>
      </c>
      <c r="N50" s="184">
        <f t="shared" si="13"/>
        <v>9.1600645832495484</v>
      </c>
      <c r="O50" s="184">
        <f t="shared" si="13"/>
        <v>0.4886317942228402</v>
      </c>
      <c r="P50" s="184">
        <f>IF(D31=0,"",D36-D35)</f>
        <v>0.18074811009533986</v>
      </c>
      <c r="Q50" s="184" t="str">
        <f>IF(E31=0,"",E36-E35)</f>
        <v/>
      </c>
      <c r="R50" s="184">
        <f>IF(F31=0,"",F36-F35)</f>
        <v>2.8564083576310058</v>
      </c>
      <c r="S50" s="184">
        <f>IF(G31=0,"",G36-G35)</f>
        <v>1.4109495643338494</v>
      </c>
    </row>
    <row r="51" spans="1:29" x14ac:dyDescent="0.2">
      <c r="A51" s="183" t="s">
        <v>780</v>
      </c>
      <c r="B51" s="184">
        <f>IF(B19=0,"",B25-B24)</f>
        <v>2.2372297150941436</v>
      </c>
      <c r="C51" s="184">
        <v>0</v>
      </c>
      <c r="D51" s="184">
        <f t="shared" ref="D51:O51" si="14">IF(D19=0,"",D25-D24)</f>
        <v>1.0381614469080249</v>
      </c>
      <c r="E51" s="184">
        <f t="shared" si="14"/>
        <v>1.2974418599067454</v>
      </c>
      <c r="F51" s="184">
        <f t="shared" si="14"/>
        <v>6.3213841723687922</v>
      </c>
      <c r="G51" s="184">
        <f t="shared" si="14"/>
        <v>1.3947266896008594</v>
      </c>
      <c r="H51" s="184">
        <f t="shared" si="14"/>
        <v>0.87644145461237821</v>
      </c>
      <c r="I51" s="184">
        <f t="shared" si="14"/>
        <v>1.5492258725754113</v>
      </c>
      <c r="J51" s="184">
        <f t="shared" si="14"/>
        <v>5.0893639985632015</v>
      </c>
      <c r="K51" s="184">
        <f t="shared" si="14"/>
        <v>16.220252694483975</v>
      </c>
      <c r="L51" s="184">
        <f t="shared" si="14"/>
        <v>4.6631439097907954</v>
      </c>
      <c r="M51" s="184">
        <f t="shared" si="14"/>
        <v>22.114878816873194</v>
      </c>
      <c r="N51" s="184">
        <f t="shared" si="14"/>
        <v>7.1091144989861323</v>
      </c>
      <c r="O51" s="184">
        <f t="shared" si="14"/>
        <v>13.512174155291635</v>
      </c>
      <c r="P51" s="184">
        <f>IF(D31=0,"",D37-D36)</f>
        <v>1.9422044630433888</v>
      </c>
      <c r="Q51" s="184" t="str">
        <f>IF(E31=0,"",E37-E36)</f>
        <v/>
      </c>
      <c r="R51" s="184">
        <f>IF(F31=0,"",F37-F36)</f>
        <v>6.6535732815935607</v>
      </c>
      <c r="S51" s="184">
        <f>IF(G31=0,"",G37-G36)</f>
        <v>1.4109495643338485</v>
      </c>
    </row>
    <row r="52" spans="1:29" x14ac:dyDescent="0.2">
      <c r="A52" s="183" t="s">
        <v>781</v>
      </c>
      <c r="B52" s="184">
        <f>IF(B19=0,"",B23-B22)</f>
        <v>0.5353876161134874</v>
      </c>
      <c r="C52" s="184">
        <v>0</v>
      </c>
      <c r="D52" s="184">
        <f t="shared" ref="D52:O52" si="15">IF(D19=0,"",D23-D22)</f>
        <v>0.8167368426917383</v>
      </c>
      <c r="E52" s="184">
        <f t="shared" si="15"/>
        <v>0.75592564118689554</v>
      </c>
      <c r="F52" s="184">
        <f t="shared" si="15"/>
        <v>0.61605505764905688</v>
      </c>
      <c r="G52" s="184">
        <f t="shared" si="15"/>
        <v>0.3818012901942951</v>
      </c>
      <c r="H52" s="184">
        <f t="shared" si="15"/>
        <v>0.69626747682101175</v>
      </c>
      <c r="I52" s="184">
        <f t="shared" si="15"/>
        <v>3.1632777264583023E-2</v>
      </c>
      <c r="J52" s="184">
        <f t="shared" si="15"/>
        <v>3.870250039074552E-2</v>
      </c>
      <c r="K52" s="184">
        <f t="shared" si="15"/>
        <v>0.46689221577508011</v>
      </c>
      <c r="L52" s="184">
        <f t="shared" si="15"/>
        <v>1.033930094137681</v>
      </c>
      <c r="M52" s="184">
        <f t="shared" si="15"/>
        <v>1.3280788294559809</v>
      </c>
      <c r="N52" s="184">
        <f t="shared" si="15"/>
        <v>0.50086256301464349</v>
      </c>
      <c r="O52" s="184">
        <f t="shared" si="15"/>
        <v>0.95815362972710849</v>
      </c>
      <c r="P52" s="184">
        <f>IF(D31=0,"",D35-D34)</f>
        <v>0.6579634950125226</v>
      </c>
      <c r="Q52" s="184" t="str">
        <f>IF(E31=0,"",E35-E34)</f>
        <v/>
      </c>
      <c r="R52" s="184">
        <f>IF(F31=0,"",F35-F34)</f>
        <v>0.56850144415678372</v>
      </c>
      <c r="S52" s="184">
        <f>IF(G31=0,"",G35-G34)</f>
        <v>0.84656973860030948</v>
      </c>
      <c r="AB52" s="15"/>
      <c r="AC52" s="15"/>
    </row>
    <row r="53" spans="1:29" x14ac:dyDescent="0.2">
      <c r="A53" s="183" t="s">
        <v>782</v>
      </c>
      <c r="B53" s="184">
        <f>IF(B19=0,"",B26-B25)</f>
        <v>14.435854877863436</v>
      </c>
      <c r="C53" s="184">
        <v>0</v>
      </c>
      <c r="D53" s="184">
        <f t="shared" ref="D53:O53" si="16">IF(D19=0,"",D26-D25)</f>
        <v>1.2002828730265005</v>
      </c>
      <c r="E53" s="184">
        <f t="shared" si="16"/>
        <v>3.9061992576595594</v>
      </c>
      <c r="F53" s="184">
        <f t="shared" si="16"/>
        <v>14.758090657886569</v>
      </c>
      <c r="G53" s="184">
        <f t="shared" si="16"/>
        <v>9.1666351621276352</v>
      </c>
      <c r="H53" s="184">
        <f t="shared" si="16"/>
        <v>6.1330541924403894</v>
      </c>
      <c r="I53" s="184">
        <f t="shared" si="16"/>
        <v>3.7880303674578064</v>
      </c>
      <c r="J53" s="184">
        <f t="shared" si="16"/>
        <v>1.4973140501160049</v>
      </c>
      <c r="K53" s="184">
        <f t="shared" si="16"/>
        <v>36.943823308286618</v>
      </c>
      <c r="L53" s="184">
        <f t="shared" si="16"/>
        <v>35.994557362307596</v>
      </c>
      <c r="M53" s="184">
        <f t="shared" si="16"/>
        <v>30.212307166731591</v>
      </c>
      <c r="N53" s="184">
        <f t="shared" si="16"/>
        <v>41.156310333310387</v>
      </c>
      <c r="O53" s="184">
        <f t="shared" si="16"/>
        <v>17.642619451182849</v>
      </c>
      <c r="P53" s="184">
        <f>IF(D31=0,"",D38-D37)</f>
        <v>3.4341428000247562</v>
      </c>
      <c r="Q53" s="184" t="str">
        <f>IF(E31=0,"",E38-E37)</f>
        <v/>
      </c>
      <c r="R53" s="184">
        <f>IF(F31=0,"",F38-F37)</f>
        <v>7.4033983072893896</v>
      </c>
      <c r="S53" s="184">
        <f>IF(G31=0,"",G38-G37)</f>
        <v>0.84656973860030948</v>
      </c>
      <c r="AB53" s="15"/>
      <c r="AC53" s="15"/>
    </row>
    <row r="54" spans="1:29" x14ac:dyDescent="0.2">
      <c r="A54" s="183" t="s">
        <v>783</v>
      </c>
      <c r="B54" s="184">
        <f t="shared" ref="B54:O54" si="17">IF(B19=0,"",B20)</f>
        <v>9.1304621331844302</v>
      </c>
      <c r="C54" s="184" t="str">
        <f t="shared" si="17"/>
        <v/>
      </c>
      <c r="D54" s="184">
        <f t="shared" si="17"/>
        <v>11.552389717690852</v>
      </c>
      <c r="E54" s="184">
        <f t="shared" si="17"/>
        <v>7.8165156594673082</v>
      </c>
      <c r="F54" s="184">
        <f t="shared" si="17"/>
        <v>8.1936230915551942</v>
      </c>
      <c r="G54" s="184">
        <f t="shared" si="17"/>
        <v>5.4613894656353228</v>
      </c>
      <c r="H54" s="184">
        <f t="shared" si="17"/>
        <v>5.0757285405173302</v>
      </c>
      <c r="I54" s="184">
        <f t="shared" si="17"/>
        <v>3.8373694832363952</v>
      </c>
      <c r="J54" s="184">
        <f t="shared" si="17"/>
        <v>5.4201384767643663</v>
      </c>
      <c r="K54" s="184">
        <f t="shared" si="17"/>
        <v>15.983855114003905</v>
      </c>
      <c r="L54" s="184">
        <f t="shared" si="17"/>
        <v>17.117979066452147</v>
      </c>
      <c r="M54" s="184">
        <f t="shared" si="17"/>
        <v>26.07177018274805</v>
      </c>
      <c r="N54" s="184">
        <f t="shared" si="17"/>
        <v>22.021248323571431</v>
      </c>
      <c r="O54" s="184">
        <f t="shared" si="17"/>
        <v>13.20872794455777</v>
      </c>
      <c r="P54" s="184">
        <f>IF(D31=0,"",D32)</f>
        <v>3.9487954041888047</v>
      </c>
      <c r="Q54" s="184" t="str">
        <f>IF(E31=0,"",E32)</f>
        <v/>
      </c>
      <c r="R54" s="184">
        <f>IF(F31=0,"",F32)</f>
        <v>11.08139054694696</v>
      </c>
      <c r="S54" s="184">
        <f>IF(G31=0,"",G32)</f>
        <v>5.0284917923040613</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2.9979271867898611</v>
      </c>
      <c r="C60" s="69">
        <v>9.7419413734409627E-2</v>
      </c>
      <c r="D60" s="69">
        <v>2.9005077730554545</v>
      </c>
      <c r="E60" s="69">
        <v>6.5264305956471452E-2</v>
      </c>
      <c r="F60" s="69">
        <v>1.366251747855194E-2</v>
      </c>
      <c r="G60" s="70">
        <v>3.3531729008592817E-2</v>
      </c>
      <c r="H60" s="171">
        <v>3.1103857392334784</v>
      </c>
      <c r="I60" s="68">
        <v>4.3967891773184546E-2</v>
      </c>
      <c r="J60" s="171">
        <v>3.0664178474602926</v>
      </c>
      <c r="K60" s="68">
        <v>5.6515073517082723E-2</v>
      </c>
      <c r="L60" s="171">
        <v>3.0099027739432098</v>
      </c>
      <c r="M60" s="169">
        <v>1.2825547754861794E-2</v>
      </c>
      <c r="N60" s="69">
        <v>2.1543270725726165E-3</v>
      </c>
      <c r="O60" s="69">
        <v>1.2233760535483652E-3</v>
      </c>
      <c r="P60" s="69">
        <v>1.675169619219347E-3</v>
      </c>
      <c r="Q60" s="69">
        <v>4.5293872001635123E-4</v>
      </c>
      <c r="R60" s="70">
        <v>1.8331359220218477E-2</v>
      </c>
      <c r="S60" s="71">
        <v>3.0282341331634282</v>
      </c>
    </row>
    <row r="61" spans="1:29" x14ac:dyDescent="0.2">
      <c r="A61" s="30" t="s">
        <v>794</v>
      </c>
      <c r="B61" s="72">
        <v>0.98999187478878758</v>
      </c>
      <c r="C61" s="73">
        <v>3.217037040416719E-2</v>
      </c>
      <c r="D61" s="73">
        <v>0.95782150438462133</v>
      </c>
      <c r="E61" s="73">
        <v>2.1551935248908066E-2</v>
      </c>
      <c r="F61" s="73">
        <v>4.5117110757481177E-3</v>
      </c>
      <c r="G61" s="74">
        <v>1.107303053002843E-2</v>
      </c>
      <c r="H61" s="172">
        <v>1.0271285516434725</v>
      </c>
      <c r="I61" s="72">
        <v>1.4519317146476297E-2</v>
      </c>
      <c r="J61" s="172">
        <v>1.0126092344969957</v>
      </c>
      <c r="K61" s="72">
        <v>1.8662715969734005E-2</v>
      </c>
      <c r="L61" s="172">
        <v>0.99394651852726179</v>
      </c>
      <c r="M61" s="170">
        <v>4.2353223663930024E-3</v>
      </c>
      <c r="N61" s="73">
        <v>7.1141364169292638E-4</v>
      </c>
      <c r="O61" s="73">
        <v>4.0398991615300632E-4</v>
      </c>
      <c r="P61" s="73">
        <v>5.531836527677569E-4</v>
      </c>
      <c r="Q61" s="73">
        <v>1.4957189573158641E-4</v>
      </c>
      <c r="R61" s="74">
        <v>6.0534814727382803E-3</v>
      </c>
      <c r="S61" s="75">
        <v>1</v>
      </c>
    </row>
    <row r="62" spans="1:29" x14ac:dyDescent="0.2">
      <c r="A62" s="30" t="s">
        <v>775</v>
      </c>
      <c r="B62" s="32">
        <v>8.615387862670481</v>
      </c>
      <c r="C62" s="33">
        <v>0.19193807042339109</v>
      </c>
      <c r="D62" s="33">
        <v>8.4234497922470872</v>
      </c>
      <c r="E62" s="33">
        <v>0.47825923146688304</v>
      </c>
      <c r="F62" s="33">
        <v>4.9865758289621122E-2</v>
      </c>
      <c r="G62" s="76">
        <v>9.6010290274737509E-2</v>
      </c>
      <c r="H62" s="34">
        <v>9.2395231427017155</v>
      </c>
      <c r="I62" s="32">
        <v>0.18432861804763848</v>
      </c>
      <c r="J62" s="34">
        <v>9.0551945246540786</v>
      </c>
      <c r="K62" s="32">
        <v>0.64099801564090209</v>
      </c>
      <c r="L62" s="34">
        <v>8.4141965090131752</v>
      </c>
      <c r="M62" s="128">
        <v>0.4530566951331132</v>
      </c>
      <c r="N62" s="33">
        <v>4.1044256596300174E-3</v>
      </c>
      <c r="O62" s="33">
        <v>3.1097029844277349E-3</v>
      </c>
      <c r="P62" s="33">
        <v>3.2377673405556154E-2</v>
      </c>
      <c r="Q62" s="33">
        <v>0.22360320900686212</v>
      </c>
      <c r="R62" s="76">
        <v>0.71625170618958911</v>
      </c>
      <c r="S62" s="59">
        <v>9.1304482152027706</v>
      </c>
    </row>
    <row r="63" spans="1:29" ht="15" thickBot="1" x14ac:dyDescent="0.25">
      <c r="A63" s="30" t="s">
        <v>2652</v>
      </c>
      <c r="B63" s="32">
        <v>19.579958147669668</v>
      </c>
      <c r="C63" s="33">
        <v>1.0628089347123622</v>
      </c>
      <c r="D63" s="33">
        <v>19.118246114397341</v>
      </c>
      <c r="E63" s="33">
        <v>2.1899618957157383</v>
      </c>
      <c r="F63" s="33">
        <v>0.20508510547704262</v>
      </c>
      <c r="G63" s="76">
        <v>0.4833591715619599</v>
      </c>
      <c r="H63" s="34">
        <v>20.100713654710415</v>
      </c>
      <c r="I63" s="32">
        <v>0.85769450832149108</v>
      </c>
      <c r="J63" s="34">
        <v>19.709792216259352</v>
      </c>
      <c r="K63" s="32">
        <v>7.1027269083935245</v>
      </c>
      <c r="L63" s="34">
        <v>17.99220146708873</v>
      </c>
      <c r="M63" s="128">
        <v>4.0756130260426939</v>
      </c>
      <c r="N63" s="33">
        <v>1.3535545397406703E-2</v>
      </c>
      <c r="O63" s="33">
        <v>1.4927499662891412E-2</v>
      </c>
      <c r="P63" s="33">
        <v>0.31401072961235416</v>
      </c>
      <c r="Q63" s="33">
        <v>3.8520961750704448</v>
      </c>
      <c r="R63" s="76">
        <v>5.7595189725598628</v>
      </c>
      <c r="S63" s="59">
        <v>19.31363098137054</v>
      </c>
    </row>
    <row r="64" spans="1:29" x14ac:dyDescent="0.2">
      <c r="A64" s="36" t="s">
        <v>770</v>
      </c>
      <c r="B64" s="39">
        <v>1.13829044631953</v>
      </c>
      <c r="C64" s="40">
        <v>0</v>
      </c>
      <c r="D64" s="40">
        <v>1.1278172757668485</v>
      </c>
      <c r="E64" s="40">
        <v>0</v>
      </c>
      <c r="F64" s="40">
        <v>0</v>
      </c>
      <c r="G64" s="77">
        <v>0</v>
      </c>
      <c r="H64" s="41">
        <v>1.6922782048232248</v>
      </c>
      <c r="I64" s="39">
        <v>0</v>
      </c>
      <c r="J64" s="41">
        <v>1.6507024843051847</v>
      </c>
      <c r="K64" s="39">
        <v>0</v>
      </c>
      <c r="L64" s="41">
        <v>1.6507024843051847</v>
      </c>
      <c r="M64" s="129">
        <v>0</v>
      </c>
      <c r="N64" s="40">
        <v>0</v>
      </c>
      <c r="O64" s="40">
        <v>0</v>
      </c>
      <c r="P64" s="40">
        <v>0</v>
      </c>
      <c r="Q64" s="40">
        <v>0</v>
      </c>
      <c r="R64" s="77">
        <v>0</v>
      </c>
      <c r="S64" s="61">
        <v>1.6648592953977301</v>
      </c>
    </row>
    <row r="65" spans="1:19" x14ac:dyDescent="0.2">
      <c r="A65" s="42" t="s">
        <v>771</v>
      </c>
      <c r="B65" s="45">
        <v>2.0112995414703576</v>
      </c>
      <c r="C65" s="46">
        <v>0</v>
      </c>
      <c r="D65" s="46">
        <v>1.9633105143157239</v>
      </c>
      <c r="E65" s="46">
        <v>4.2612559696133022E-3</v>
      </c>
      <c r="F65" s="46">
        <v>0</v>
      </c>
      <c r="G65" s="78">
        <v>0</v>
      </c>
      <c r="H65" s="47">
        <v>2.1867978634686613</v>
      </c>
      <c r="I65" s="45">
        <v>0</v>
      </c>
      <c r="J65" s="47">
        <v>2.1562102648725241</v>
      </c>
      <c r="K65" s="45">
        <v>0</v>
      </c>
      <c r="L65" s="47">
        <v>2.1488600875708346</v>
      </c>
      <c r="M65" s="130">
        <v>4.3377721870394492E-4</v>
      </c>
      <c r="N65" s="46">
        <v>0</v>
      </c>
      <c r="O65" s="46">
        <v>0</v>
      </c>
      <c r="P65" s="46">
        <v>1.9865056941822822E-5</v>
      </c>
      <c r="Q65" s="46">
        <v>0</v>
      </c>
      <c r="R65" s="78">
        <v>8.0800571710051405E-4</v>
      </c>
      <c r="S65" s="63">
        <v>2.200246911511218</v>
      </c>
    </row>
    <row r="66" spans="1:19" x14ac:dyDescent="0.2">
      <c r="A66" s="30" t="s">
        <v>2653</v>
      </c>
      <c r="B66" s="32">
        <v>2.9968632902443719</v>
      </c>
      <c r="C66" s="33">
        <v>0</v>
      </c>
      <c r="D66" s="33">
        <v>2.9883989799074873</v>
      </c>
      <c r="E66" s="33">
        <v>2.1000793610320832E-2</v>
      </c>
      <c r="F66" s="33">
        <v>1.4040998804988174E-4</v>
      </c>
      <c r="G66" s="76">
        <v>1.4784314472446302E-2</v>
      </c>
      <c r="H66" s="34">
        <v>3.2086547294198344</v>
      </c>
      <c r="I66" s="32">
        <v>1.225005871708386E-2</v>
      </c>
      <c r="J66" s="34">
        <v>3.170440443223189</v>
      </c>
      <c r="K66" s="32">
        <v>0</v>
      </c>
      <c r="L66" s="34">
        <v>3.0835325074484237</v>
      </c>
      <c r="M66" s="128">
        <v>2.5030536537042963E-3</v>
      </c>
      <c r="N66" s="33">
        <v>2.6092873637039972E-4</v>
      </c>
      <c r="O66" s="33">
        <v>1.3582574435716034E-4</v>
      </c>
      <c r="P66" s="33">
        <v>2.8367884030125403E-4</v>
      </c>
      <c r="Q66" s="33">
        <v>0</v>
      </c>
      <c r="R66" s="76">
        <v>4.4428748788853233E-3</v>
      </c>
      <c r="S66" s="59">
        <v>3.1532450866923756</v>
      </c>
    </row>
    <row r="67" spans="1:19" x14ac:dyDescent="0.2">
      <c r="A67" s="42" t="s">
        <v>772</v>
      </c>
      <c r="B67" s="45">
        <v>4.8223460236026874</v>
      </c>
      <c r="C67" s="46">
        <v>0</v>
      </c>
      <c r="D67" s="46">
        <v>4.7380398610211705</v>
      </c>
      <c r="E67" s="46">
        <v>9.3789212683924539E-2</v>
      </c>
      <c r="F67" s="46">
        <v>1.3983162653163883E-2</v>
      </c>
      <c r="G67" s="78">
        <v>4.6731046054296878E-2</v>
      </c>
      <c r="H67" s="47">
        <v>5.3944198030506847</v>
      </c>
      <c r="I67" s="45">
        <v>5.0925978689478554E-2</v>
      </c>
      <c r="J67" s="47">
        <v>5.3854562951477067</v>
      </c>
      <c r="K67" s="45">
        <v>0</v>
      </c>
      <c r="L67" s="47">
        <v>5.3234171057395301</v>
      </c>
      <c r="M67" s="130">
        <v>1.2552093050194675E-2</v>
      </c>
      <c r="N67" s="46">
        <v>1.6007705602808066E-3</v>
      </c>
      <c r="O67" s="46">
        <v>9.0489565401553722E-4</v>
      </c>
      <c r="P67" s="46">
        <v>1.5737939173826574E-3</v>
      </c>
      <c r="Q67" s="46">
        <v>1.9131497824379796E-5</v>
      </c>
      <c r="R67" s="78">
        <v>2.2322429540125966E-2</v>
      </c>
      <c r="S67" s="63">
        <v>5.3904748017865183</v>
      </c>
    </row>
    <row r="68" spans="1:19" ht="15" thickBot="1" x14ac:dyDescent="0.25">
      <c r="A68" s="48" t="s">
        <v>773</v>
      </c>
      <c r="B68" s="51">
        <v>18.425100350127988</v>
      </c>
      <c r="C68" s="52">
        <v>0.18844184753063664</v>
      </c>
      <c r="D68" s="52">
        <v>18.150401555332355</v>
      </c>
      <c r="E68" s="52">
        <v>0.65555376984708724</v>
      </c>
      <c r="F68" s="52">
        <v>7.2420975136697804E-2</v>
      </c>
      <c r="G68" s="79">
        <v>0.1976367048286945</v>
      </c>
      <c r="H68" s="53">
        <v>19.732131174573684</v>
      </c>
      <c r="I68" s="51">
        <v>0.19385543206830422</v>
      </c>
      <c r="J68" s="53">
        <v>19.582614480514081</v>
      </c>
      <c r="K68" s="51">
        <v>4.1653435396398722E-2</v>
      </c>
      <c r="L68" s="53">
        <v>19.024551731512641</v>
      </c>
      <c r="M68" s="131">
        <v>0.10763446638741346</v>
      </c>
      <c r="N68" s="52">
        <v>7.6758220605957555E-3</v>
      </c>
      <c r="O68" s="52">
        <v>4.1042646470722168E-3</v>
      </c>
      <c r="P68" s="52">
        <v>8.6503730812936726E-3</v>
      </c>
      <c r="Q68" s="52">
        <v>4.5948872972544958E-4</v>
      </c>
      <c r="R68" s="79">
        <v>0.17725228198367665</v>
      </c>
      <c r="S68" s="65">
        <v>19.826329679649955</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LGG-MT-LM-STR-Clin'!$AK$33="non concerné","",'[1]ETPR LGG-MT-LM-STR-Clin'!$AK$33)</f>
        <v/>
      </c>
      <c r="C88" s="179" t="str">
        <f>IF('[1]ETPR LGG-MT-LM-STR-Clin'!$AK$36="non concerné","",'[1]ETPR LGG-MT-LM-STR-Clin'!$AK$36)</f>
        <v/>
      </c>
      <c r="D88" s="180" t="str">
        <f>IF('[1]ETPR LGG-MT-LM-STR-Clin'!$AK$39="non concerné","",'[1]ETPR LGG-MT-LM-STR-Clin'!$AK$39)</f>
        <v/>
      </c>
      <c r="E88" s="181" t="str">
        <f>IF('[1]ETPR LGG-MT-LM-STR-Clin'!$AK$18=0,"",'[1]Synth. SA auxiliaires'!$AH$38/'[1]ETPR LGG-MT-LM-STR-Clin'!$AK$18)</f>
        <v/>
      </c>
      <c r="F88" s="182" t="str">
        <f>IF('[1]ETPR LGG-MT-LM-STR-Clin'!$AK$14=0,"",'[1]Synth. SA auxiliaires'!$AH$38/'[1]ETPR LGG-MT-LM-STR-Clin'!$AK$14)</f>
        <v/>
      </c>
      <c r="G88" s="178" t="str">
        <f>IF('[1]ETPR LGG-MT-LM-STR-Clin'!$AK$42="non concerné","",'[1]ETPR LGG-MT-LM-STR-Clin'!$AK$42)</f>
        <v/>
      </c>
      <c r="H88" s="179" t="str">
        <f>IF('[1]ETPR LGG-MT-LM-STR-Clin'!$AK$45="non concerné","",'[1]ETPR LGG-MT-LM-STR-Clin'!$AK$45)</f>
        <v/>
      </c>
      <c r="I88" s="180" t="str">
        <f>IF('[1]ETPR LGG-MT-LM-STR-Clin'!$AK$48="non concerné","",'[1]ETPR LGG-MT-LM-STR-Clin'!$AK$48)</f>
        <v/>
      </c>
      <c r="J88" s="181" t="str">
        <f>IF('[1]ETPR LGG-MT-LM-STR-Clin'!$AK$27=0,"",'[1]Synth. SA auxiliaires'!$AH$38/'[1]ETPR LGG-MT-LM-STR-Clin'!$AK$27)</f>
        <v/>
      </c>
      <c r="K88" s="182" t="str">
        <f>IF(('[1]ETPR LGG-MT-LM-STR-Clin'!$AK$27-SUM('[1]ETPR LGG-MT-LM-STR-Clin'!$AK$29:$AK$30))=0,"",'[1]Synth. SA auxiliaires'!$AH$38/('[1]ETPR LGG-MT-LM-STR-Clin'!$AK$27-SUM('[1]ETPR LGG-MT-LM-STR-Clin'!$AK$29:$AK$30)))</f>
        <v/>
      </c>
    </row>
    <row r="89" spans="1:11" x14ac:dyDescent="0.2">
      <c r="A89" s="24" t="s">
        <v>769</v>
      </c>
      <c r="B89" s="27">
        <v>47</v>
      </c>
      <c r="C89" s="83"/>
      <c r="D89" s="84"/>
      <c r="E89" s="85"/>
      <c r="F89" s="86"/>
      <c r="G89" s="27">
        <v>304</v>
      </c>
      <c r="H89" s="83"/>
      <c r="I89" s="84"/>
      <c r="J89" s="85"/>
      <c r="K89" s="86"/>
    </row>
    <row r="90" spans="1:11" x14ac:dyDescent="0.2">
      <c r="A90" s="30" t="s">
        <v>783</v>
      </c>
      <c r="B90" s="87">
        <v>100872.25150133701</v>
      </c>
      <c r="C90" s="88">
        <v>101178.2499544481</v>
      </c>
      <c r="D90" s="89">
        <v>111922.44007010058</v>
      </c>
      <c r="E90" s="90">
        <v>867961.78450199228</v>
      </c>
      <c r="F90" s="29">
        <v>927819.95728199964</v>
      </c>
      <c r="G90" s="87">
        <v>47566.108435514303</v>
      </c>
      <c r="H90" s="88">
        <v>47676.302906374585</v>
      </c>
      <c r="I90" s="89">
        <v>47895.564627268541</v>
      </c>
      <c r="J90" s="90">
        <v>17939.783023079322</v>
      </c>
      <c r="K90" s="29">
        <v>18077.82771638476</v>
      </c>
    </row>
    <row r="91" spans="1:11" ht="15" thickBot="1" x14ac:dyDescent="0.25">
      <c r="A91" s="30" t="s">
        <v>2652</v>
      </c>
      <c r="B91" s="87">
        <v>39718.410962776805</v>
      </c>
      <c r="C91" s="88">
        <v>39797.684409413698</v>
      </c>
      <c r="D91" s="89">
        <v>29990.956485088282</v>
      </c>
      <c r="E91" s="90">
        <v>1592603.9590323207</v>
      </c>
      <c r="F91" s="29">
        <v>1579409.7393233036</v>
      </c>
      <c r="G91" s="87">
        <v>8184.3299850111134</v>
      </c>
      <c r="H91" s="88">
        <v>8295.467889383106</v>
      </c>
      <c r="I91" s="89">
        <v>8370.7794347598719</v>
      </c>
      <c r="J91" s="90">
        <v>13630.597681445912</v>
      </c>
      <c r="K91" s="29">
        <v>13656.116454182418</v>
      </c>
    </row>
    <row r="92" spans="1:11" x14ac:dyDescent="0.2">
      <c r="A92" s="36" t="s">
        <v>770</v>
      </c>
      <c r="B92" s="91">
        <v>40671.551191279599</v>
      </c>
      <c r="C92" s="92">
        <v>40742.765064111969</v>
      </c>
      <c r="D92" s="93">
        <v>70199.509999999995</v>
      </c>
      <c r="E92" s="94">
        <v>27927.202702702703</v>
      </c>
      <c r="F92" s="95">
        <v>34952.31774383079</v>
      </c>
      <c r="G92" s="91">
        <v>38872.387026406432</v>
      </c>
      <c r="H92" s="92">
        <v>39035.28539494834</v>
      </c>
      <c r="I92" s="93">
        <v>38834.727261938526</v>
      </c>
      <c r="J92" s="94">
        <v>2534.2190775083664</v>
      </c>
      <c r="K92" s="95">
        <v>2534.2190775083664</v>
      </c>
    </row>
    <row r="93" spans="1:11" x14ac:dyDescent="0.2">
      <c r="A93" s="42" t="s">
        <v>771</v>
      </c>
      <c r="B93" s="96">
        <v>72574.390277777769</v>
      </c>
      <c r="C93" s="97">
        <v>72579.436574074061</v>
      </c>
      <c r="D93" s="98">
        <v>91292.11724137931</v>
      </c>
      <c r="E93" s="99">
        <v>61617.5</v>
      </c>
      <c r="F93" s="100">
        <v>106676.86607142857</v>
      </c>
      <c r="G93" s="96">
        <v>43211.507606177605</v>
      </c>
      <c r="H93" s="97">
        <v>43235.76072965507</v>
      </c>
      <c r="I93" s="98">
        <v>43283.593609022399</v>
      </c>
      <c r="J93" s="99">
        <v>10156.849882144961</v>
      </c>
      <c r="K93" s="100">
        <v>10286.075800978737</v>
      </c>
    </row>
    <row r="94" spans="1:11" x14ac:dyDescent="0.2">
      <c r="A94" s="30" t="s">
        <v>2653</v>
      </c>
      <c r="B94" s="87">
        <v>104282.2</v>
      </c>
      <c r="C94" s="88">
        <v>107010</v>
      </c>
      <c r="D94" s="89">
        <v>112416.21621621621</v>
      </c>
      <c r="E94" s="90">
        <v>267646.15384615381</v>
      </c>
      <c r="F94" s="29">
        <v>296564.57377049181</v>
      </c>
      <c r="G94" s="87">
        <v>46563.800432445874</v>
      </c>
      <c r="H94" s="88">
        <v>46649.413780128132</v>
      </c>
      <c r="I94" s="89">
        <v>46849.066524357317</v>
      </c>
      <c r="J94" s="90">
        <v>15711.273130934849</v>
      </c>
      <c r="K94" s="29">
        <v>15746.26490513669</v>
      </c>
    </row>
    <row r="95" spans="1:11" x14ac:dyDescent="0.2">
      <c r="A95" s="42" t="s">
        <v>772</v>
      </c>
      <c r="B95" s="96">
        <v>126006.54214285714</v>
      </c>
      <c r="C95" s="97">
        <v>126883.95935897436</v>
      </c>
      <c r="D95" s="98">
        <v>130008.27241570303</v>
      </c>
      <c r="E95" s="99">
        <v>731000.138364885</v>
      </c>
      <c r="F95" s="100">
        <v>849403.40909090918</v>
      </c>
      <c r="G95" s="96">
        <v>51688.880713617815</v>
      </c>
      <c r="H95" s="97">
        <v>51787.575009640481</v>
      </c>
      <c r="I95" s="98">
        <v>52177.885795446127</v>
      </c>
      <c r="J95" s="99">
        <v>23351.154613743205</v>
      </c>
      <c r="K95" s="100">
        <v>23605.670440323131</v>
      </c>
    </row>
    <row r="96" spans="1:11" ht="15" thickBot="1" x14ac:dyDescent="0.25">
      <c r="A96" s="48" t="s">
        <v>773</v>
      </c>
      <c r="B96" s="101">
        <v>143609.94545454544</v>
      </c>
      <c r="C96" s="102">
        <v>143609.94545454544</v>
      </c>
      <c r="D96" s="103">
        <v>143609.94545454544</v>
      </c>
      <c r="E96" s="104">
        <v>2803360.711578947</v>
      </c>
      <c r="F96" s="105">
        <v>2803360.711578947</v>
      </c>
      <c r="G96" s="101">
        <v>57570.492308922796</v>
      </c>
      <c r="H96" s="102">
        <v>57589.668523607128</v>
      </c>
      <c r="I96" s="103">
        <v>57570.492308922796</v>
      </c>
      <c r="J96" s="104">
        <v>33159.823218162732</v>
      </c>
      <c r="K96" s="105">
        <v>33198.278832052878</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F32"/>
  <sheetViews>
    <sheetView zoomScaleNormal="100" workbookViewId="0">
      <selection activeCell="B19" sqref="B19:C19"/>
    </sheetView>
  </sheetViews>
  <sheetFormatPr baseColWidth="10" defaultRowHeight="15" x14ac:dyDescent="0.25"/>
  <cols>
    <col min="1" max="1" width="8" style="328" customWidth="1"/>
    <col min="2" max="2" width="13.28515625" style="328" customWidth="1"/>
    <col min="3" max="3" width="31.7109375" style="328" customWidth="1"/>
    <col min="4" max="4" width="17" style="328" customWidth="1"/>
    <col min="5" max="5" width="24.7109375" style="328" customWidth="1"/>
    <col min="6" max="6" width="28.140625" style="328" customWidth="1"/>
    <col min="7" max="16384" width="11.42578125" style="328"/>
  </cols>
  <sheetData>
    <row r="1" spans="1:6" ht="27.75" customHeight="1" x14ac:dyDescent="0.4">
      <c r="A1" s="360" t="s">
        <v>2682</v>
      </c>
      <c r="B1" s="361"/>
      <c r="C1" s="361"/>
      <c r="D1" s="361"/>
      <c r="E1" s="361"/>
      <c r="F1" s="362"/>
    </row>
    <row r="3" spans="1:6" ht="24.75" customHeight="1" x14ac:dyDescent="0.25">
      <c r="A3" s="359" t="s">
        <v>2706</v>
      </c>
      <c r="B3" s="359"/>
      <c r="C3" s="359"/>
      <c r="D3" s="359"/>
      <c r="E3" s="359"/>
      <c r="F3" s="327" t="s">
        <v>2683</v>
      </c>
    </row>
    <row r="4" spans="1:6" ht="6" customHeight="1" x14ac:dyDescent="0.25"/>
    <row r="5" spans="1:6" x14ac:dyDescent="0.25">
      <c r="A5" s="364" t="s">
        <v>2708</v>
      </c>
      <c r="B5" s="364"/>
      <c r="C5" s="364"/>
      <c r="D5" s="364"/>
      <c r="E5" s="364"/>
      <c r="F5" s="333" t="s">
        <v>2684</v>
      </c>
    </row>
    <row r="6" spans="1:6" ht="26.25" customHeight="1" x14ac:dyDescent="0.25">
      <c r="A6" s="364" t="s">
        <v>2685</v>
      </c>
      <c r="B6" s="364"/>
      <c r="C6" s="364"/>
      <c r="D6" s="364"/>
      <c r="E6" s="364"/>
      <c r="F6" s="333" t="s">
        <v>2665</v>
      </c>
    </row>
    <row r="7" spans="1:6" x14ac:dyDescent="0.25">
      <c r="A7" s="364" t="s">
        <v>2730</v>
      </c>
      <c r="B7" s="364"/>
      <c r="C7" s="364"/>
      <c r="D7" s="364"/>
      <c r="E7" s="364"/>
      <c r="F7" s="333" t="s">
        <v>2666</v>
      </c>
    </row>
    <row r="8" spans="1:6" ht="6" customHeight="1" x14ac:dyDescent="0.25"/>
    <row r="9" spans="1:6" ht="24.75" customHeight="1" x14ac:dyDescent="0.25">
      <c r="A9" s="359" t="s">
        <v>2707</v>
      </c>
      <c r="B9" s="359"/>
      <c r="C9" s="359"/>
      <c r="D9" s="359"/>
      <c r="E9" s="359"/>
      <c r="F9" s="327" t="s">
        <v>2683</v>
      </c>
    </row>
    <row r="10" spans="1:6" ht="6" customHeight="1" x14ac:dyDescent="0.25"/>
    <row r="11" spans="1:6" x14ac:dyDescent="0.25">
      <c r="B11" s="331"/>
      <c r="C11" s="331"/>
      <c r="D11" s="334" t="s">
        <v>2704</v>
      </c>
      <c r="E11" s="334" t="s">
        <v>2731</v>
      </c>
    </row>
    <row r="12" spans="1:6" ht="6" customHeight="1" x14ac:dyDescent="0.25">
      <c r="A12" s="329"/>
      <c r="B12" s="332"/>
      <c r="C12" s="332"/>
      <c r="D12" s="331"/>
      <c r="E12" s="331"/>
      <c r="F12" s="329"/>
    </row>
    <row r="13" spans="1:6" x14ac:dyDescent="0.25">
      <c r="A13" s="363" t="s">
        <v>2686</v>
      </c>
      <c r="B13" s="365" t="s">
        <v>2689</v>
      </c>
      <c r="C13" s="365"/>
      <c r="D13" s="335" t="s">
        <v>2361</v>
      </c>
      <c r="E13" s="335" t="s">
        <v>2657</v>
      </c>
      <c r="F13" s="336" t="s">
        <v>2667</v>
      </c>
    </row>
    <row r="14" spans="1:6" x14ac:dyDescent="0.25">
      <c r="A14" s="363"/>
      <c r="B14" s="365" t="s">
        <v>2690</v>
      </c>
      <c r="C14" s="365"/>
      <c r="D14" s="335" t="s">
        <v>2421</v>
      </c>
      <c r="E14" s="335" t="s">
        <v>2422</v>
      </c>
      <c r="F14" s="336" t="s">
        <v>2668</v>
      </c>
    </row>
    <row r="15" spans="1:6" ht="6" customHeight="1" x14ac:dyDescent="0.25">
      <c r="A15" s="332"/>
      <c r="B15" s="332"/>
      <c r="C15" s="331"/>
      <c r="D15" s="332"/>
      <c r="E15" s="332"/>
      <c r="F15" s="329"/>
    </row>
    <row r="16" spans="1:6" x14ac:dyDescent="0.25">
      <c r="A16" s="363" t="s">
        <v>2687</v>
      </c>
      <c r="B16" s="365" t="s">
        <v>2691</v>
      </c>
      <c r="C16" s="365"/>
      <c r="D16" s="335" t="s">
        <v>2424</v>
      </c>
      <c r="E16" s="335" t="s">
        <v>2425</v>
      </c>
      <c r="F16" s="336" t="s">
        <v>2669</v>
      </c>
    </row>
    <row r="17" spans="1:6" x14ac:dyDescent="0.25">
      <c r="A17" s="363"/>
      <c r="B17" s="365" t="s">
        <v>2692</v>
      </c>
      <c r="C17" s="365"/>
      <c r="D17" s="335" t="s">
        <v>2427</v>
      </c>
      <c r="E17" s="335" t="s">
        <v>2425</v>
      </c>
      <c r="F17" s="336" t="s">
        <v>2670</v>
      </c>
    </row>
    <row r="18" spans="1:6" x14ac:dyDescent="0.25">
      <c r="A18" s="363"/>
      <c r="B18" s="365" t="s">
        <v>2693</v>
      </c>
      <c r="C18" s="365"/>
      <c r="D18" s="335" t="s">
        <v>2429</v>
      </c>
      <c r="E18" s="335" t="s">
        <v>2430</v>
      </c>
      <c r="F18" s="336" t="s">
        <v>2671</v>
      </c>
    </row>
    <row r="19" spans="1:6" x14ac:dyDescent="0.25">
      <c r="A19" s="363"/>
      <c r="B19" s="365" t="s">
        <v>2694</v>
      </c>
      <c r="C19" s="365"/>
      <c r="D19" s="335" t="s">
        <v>2434</v>
      </c>
      <c r="E19" s="335" t="s">
        <v>2435</v>
      </c>
      <c r="F19" s="336" t="s">
        <v>2672</v>
      </c>
    </row>
    <row r="20" spans="1:6" x14ac:dyDescent="0.25">
      <c r="A20" s="363"/>
      <c r="B20" s="365" t="s">
        <v>2695</v>
      </c>
      <c r="C20" s="365"/>
      <c r="D20" s="335" t="s">
        <v>2439</v>
      </c>
      <c r="E20" s="335" t="s">
        <v>2440</v>
      </c>
      <c r="F20" s="336" t="s">
        <v>2673</v>
      </c>
    </row>
    <row r="21" spans="1:6" x14ac:dyDescent="0.25">
      <c r="A21" s="363"/>
      <c r="B21" s="365" t="s">
        <v>2696</v>
      </c>
      <c r="C21" s="365"/>
      <c r="D21" s="335" t="s">
        <v>2442</v>
      </c>
      <c r="E21" s="335" t="s">
        <v>2443</v>
      </c>
      <c r="F21" s="336" t="s">
        <v>2674</v>
      </c>
    </row>
    <row r="22" spans="1:6" x14ac:dyDescent="0.25">
      <c r="A22" s="363"/>
      <c r="B22" s="365" t="s">
        <v>2697</v>
      </c>
      <c r="C22" s="365"/>
      <c r="D22" s="335" t="s">
        <v>2445</v>
      </c>
      <c r="E22" s="335" t="s">
        <v>2446</v>
      </c>
      <c r="F22" s="336" t="s">
        <v>2675</v>
      </c>
    </row>
    <row r="23" spans="1:6" x14ac:dyDescent="0.25">
      <c r="A23" s="363"/>
      <c r="B23" s="365" t="s">
        <v>2698</v>
      </c>
      <c r="C23" s="365"/>
      <c r="D23" s="335" t="s">
        <v>2448</v>
      </c>
      <c r="E23" s="335" t="s">
        <v>2446</v>
      </c>
      <c r="F23" s="336" t="s">
        <v>2676</v>
      </c>
    </row>
    <row r="24" spans="1:6" x14ac:dyDescent="0.25">
      <c r="A24" s="363"/>
      <c r="B24" s="364" t="s">
        <v>2705</v>
      </c>
      <c r="C24" s="335" t="s">
        <v>2699</v>
      </c>
      <c r="D24" s="335" t="s">
        <v>2450</v>
      </c>
      <c r="E24" s="335" t="s">
        <v>2451</v>
      </c>
      <c r="F24" s="336" t="s">
        <v>2677</v>
      </c>
    </row>
    <row r="25" spans="1:6" x14ac:dyDescent="0.25">
      <c r="A25" s="363"/>
      <c r="B25" s="364"/>
      <c r="C25" s="335" t="s">
        <v>2700</v>
      </c>
      <c r="D25" s="335" t="s">
        <v>2453</v>
      </c>
      <c r="E25" s="335" t="s">
        <v>2451</v>
      </c>
      <c r="F25" s="336" t="s">
        <v>2678</v>
      </c>
    </row>
    <row r="26" spans="1:6" x14ac:dyDescent="0.25">
      <c r="A26" s="363"/>
      <c r="B26" s="364"/>
      <c r="C26" s="335" t="s">
        <v>2701</v>
      </c>
      <c r="D26" s="335" t="s">
        <v>2455</v>
      </c>
      <c r="E26" s="335" t="s">
        <v>2451</v>
      </c>
      <c r="F26" s="336" t="s">
        <v>2679</v>
      </c>
    </row>
    <row r="27" spans="1:6" x14ac:dyDescent="0.25">
      <c r="A27" s="363"/>
      <c r="B27" s="364"/>
      <c r="C27" s="335" t="s">
        <v>2702</v>
      </c>
      <c r="D27" s="335" t="s">
        <v>2457</v>
      </c>
      <c r="E27" s="335" t="s">
        <v>2451</v>
      </c>
      <c r="F27" s="336" t="s">
        <v>2680</v>
      </c>
    </row>
    <row r="28" spans="1:6" x14ac:dyDescent="0.25">
      <c r="A28" s="363"/>
      <c r="B28" s="365" t="s">
        <v>2703</v>
      </c>
      <c r="C28" s="365"/>
      <c r="D28" s="335" t="s">
        <v>2461</v>
      </c>
      <c r="E28" s="335" t="s">
        <v>2462</v>
      </c>
      <c r="F28" s="336" t="s">
        <v>2681</v>
      </c>
    </row>
    <row r="29" spans="1:6" ht="6" customHeight="1" x14ac:dyDescent="0.25">
      <c r="A29" s="332"/>
      <c r="B29" s="332"/>
      <c r="C29" s="331"/>
      <c r="D29" s="332"/>
      <c r="E29" s="332"/>
      <c r="F29" s="329"/>
    </row>
    <row r="30" spans="1:6" ht="25.5" x14ac:dyDescent="0.25">
      <c r="A30" s="363" t="s">
        <v>2688</v>
      </c>
      <c r="B30" s="337" t="s">
        <v>2761</v>
      </c>
      <c r="C30" s="338"/>
      <c r="D30" s="337" t="s">
        <v>2472</v>
      </c>
      <c r="E30" s="339" t="s">
        <v>2473</v>
      </c>
      <c r="F30" s="333" t="s">
        <v>2762</v>
      </c>
    </row>
    <row r="31" spans="1:6" x14ac:dyDescent="0.25">
      <c r="A31" s="363"/>
      <c r="B31" s="335" t="s">
        <v>2759</v>
      </c>
      <c r="C31" s="340"/>
      <c r="D31" s="335" t="s">
        <v>2474</v>
      </c>
      <c r="E31" s="335" t="s">
        <v>2475</v>
      </c>
      <c r="F31" s="336" t="s">
        <v>2763</v>
      </c>
    </row>
    <row r="32" spans="1:6" ht="15" customHeight="1" x14ac:dyDescent="0.25">
      <c r="A32" s="363"/>
      <c r="B32" s="335" t="s">
        <v>2760</v>
      </c>
      <c r="C32" s="340"/>
      <c r="D32" s="335" t="s">
        <v>2476</v>
      </c>
      <c r="E32" s="339" t="s">
        <v>2477</v>
      </c>
      <c r="F32" s="336" t="s">
        <v>2764</v>
      </c>
    </row>
  </sheetData>
  <mergeCells count="21">
    <mergeCell ref="A30:A32"/>
    <mergeCell ref="A5:E5"/>
    <mergeCell ref="A6:E6"/>
    <mergeCell ref="A7:E7"/>
    <mergeCell ref="B28:C28"/>
    <mergeCell ref="B23:C23"/>
    <mergeCell ref="B22:C22"/>
    <mergeCell ref="B14:C14"/>
    <mergeCell ref="B13:C13"/>
    <mergeCell ref="B21:C21"/>
    <mergeCell ref="B20:C20"/>
    <mergeCell ref="B19:C19"/>
    <mergeCell ref="B18:C18"/>
    <mergeCell ref="B17:C17"/>
    <mergeCell ref="B16:C16"/>
    <mergeCell ref="A3:E3"/>
    <mergeCell ref="A9:E9"/>
    <mergeCell ref="A1:F1"/>
    <mergeCell ref="A13:A14"/>
    <mergeCell ref="B24:B27"/>
    <mergeCell ref="A16:A28"/>
  </mergeCells>
  <hyperlinks>
    <hyperlink ref="F13" location="'SALGG Blanchisserie'!A1" display="SALGG Blanchisserie"/>
    <hyperlink ref="F14" location="'SALGG Restauration'!A1" display="SALGG Restauration"/>
    <hyperlink ref="F16" location="'SAMT Blocs opé'!A1" display="SAMT Blocs opé"/>
    <hyperlink ref="F17" location="'SAMT Bloc gyn-obs'!A1" display="SAMT Bloc gyn-obs"/>
    <hyperlink ref="F18" location="'SAMT Anesthésio'!A1" display="SAMT Anesthésio"/>
    <hyperlink ref="F19" location="'SAMT Urgences méd-chir'!A1" display="SAMT Urgences méd-chir"/>
    <hyperlink ref="F20" location="'SAMT Labo danalyse méd-bio'!A1" display="SAMT Labo danalyse méd-bio"/>
    <hyperlink ref="F21" location="'SAMT Labo danatomo-patho'!A1" display="SAMT Labo danatomo-patho"/>
    <hyperlink ref="F22" location="'SAMT imagerie'!A1" display="SAMT imagerie"/>
    <hyperlink ref="F23" location="'SAMT Méd nuclé'!A1" display="SAMT Méd nuclé"/>
    <hyperlink ref="F24" location="'SAMT EF cardio-vasculaire'!A1" display="SAMT EF cardio-vasculaire"/>
    <hyperlink ref="F25" location="'SAMT EF pneumo'!A1" display="SAMT EF pneumo"/>
    <hyperlink ref="F26" location="'SAMT EF duro'!A1" display="SAMT EF duro"/>
    <hyperlink ref="F27" location="'SAMT Explo fonc'!A1" display="SAMT Explo fonc"/>
    <hyperlink ref="F28" location="'SAMT Réadap et rééduc fonc'!A1" display="SAMT Réadap et rééduc fonc"/>
    <hyperlink ref="F30" location="'SALM Pharmacie'!A1" display="SALM Pharmacie"/>
    <hyperlink ref="F31" location="'SALM Stérilisation'!A1" display="SALM Stérilisation"/>
    <hyperlink ref="F32" location="'SALM Génie bioméd'!A1" display="SALM Génie bioméd"/>
    <hyperlink ref="F7" location="Synthèse!A1" display="Synthèse"/>
    <hyperlink ref="F6" location="liste_établissements!A1" display="liste_établissements"/>
    <hyperlink ref="F5" location="Méthodologie!A1" display="Méthodologie"/>
  </hyperlinks>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3">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2761</v>
      </c>
      <c r="B1" s="387"/>
      <c r="C1" s="387"/>
      <c r="D1" s="387"/>
      <c r="E1" s="387"/>
      <c r="F1" s="387"/>
      <c r="G1" s="387"/>
      <c r="H1" s="387"/>
      <c r="I1" s="387"/>
      <c r="J1" s="387"/>
      <c r="K1" s="387"/>
      <c r="L1" s="387"/>
      <c r="M1" s="387"/>
      <c r="N1" s="387"/>
      <c r="O1" s="390" t="s">
        <v>2626</v>
      </c>
      <c r="P1" s="390"/>
      <c r="Q1" s="390"/>
      <c r="R1" s="380" t="s">
        <v>2472</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2473</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1015</v>
      </c>
      <c r="C7" s="26">
        <v>1</v>
      </c>
      <c r="D7" s="27">
        <v>28</v>
      </c>
      <c r="E7" s="28">
        <v>444</v>
      </c>
      <c r="F7" s="107">
        <v>116</v>
      </c>
      <c r="G7" s="108">
        <v>155</v>
      </c>
      <c r="H7" s="109">
        <v>173</v>
      </c>
      <c r="I7" s="28">
        <v>78</v>
      </c>
      <c r="J7" s="28">
        <v>166</v>
      </c>
      <c r="K7" s="28">
        <v>283</v>
      </c>
      <c r="L7" s="29">
        <v>16</v>
      </c>
      <c r="AI7" s="14"/>
      <c r="AJ7" s="14"/>
    </row>
    <row r="8" spans="1:36" x14ac:dyDescent="0.2">
      <c r="A8" s="30" t="s">
        <v>775</v>
      </c>
      <c r="B8" s="31">
        <v>0.55619664652612943</v>
      </c>
      <c r="C8" s="177" t="str">
        <f>IF('[1]Synth. SA auxiliaires'!$AJ$40="non concerné","",'[1]Synth. SA auxiliaires'!$AJ$40)</f>
        <v/>
      </c>
      <c r="D8" s="32">
        <v>8.4866089836606914E-2</v>
      </c>
      <c r="E8" s="33">
        <v>0.36713050520294277</v>
      </c>
      <c r="F8" s="110">
        <v>0.14181302245698371</v>
      </c>
      <c r="G8" s="111">
        <v>0.26257227614656209</v>
      </c>
      <c r="H8" s="112">
        <v>0.61188977400219247</v>
      </c>
      <c r="I8" s="33">
        <v>1.071232459076733</v>
      </c>
      <c r="J8" s="33">
        <v>0.57768239662972531</v>
      </c>
      <c r="K8" s="33">
        <v>0.7718828778157486</v>
      </c>
      <c r="L8" s="34">
        <v>7.894608300704771E-2</v>
      </c>
      <c r="AI8" s="14"/>
      <c r="AJ8" s="14"/>
    </row>
    <row r="9" spans="1:36" ht="15" thickBot="1" x14ac:dyDescent="0.25">
      <c r="A9" s="30" t="s">
        <v>2652</v>
      </c>
      <c r="B9" s="31">
        <v>0.5752440338869157</v>
      </c>
      <c r="C9" s="35"/>
      <c r="D9" s="32">
        <v>8.4262471531712194E-2</v>
      </c>
      <c r="E9" s="33">
        <v>0.43071086693535221</v>
      </c>
      <c r="F9" s="110">
        <v>9.9462858757535175E-2</v>
      </c>
      <c r="G9" s="111">
        <v>0.26433742003412575</v>
      </c>
      <c r="H9" s="112">
        <v>0.55057321555876992</v>
      </c>
      <c r="I9" s="33">
        <v>0.41528591989072466</v>
      </c>
      <c r="J9" s="33">
        <v>0.53375535224229276</v>
      </c>
      <c r="K9" s="33">
        <v>0.68522339354943684</v>
      </c>
      <c r="L9" s="34">
        <v>2.8674970648920248E-2</v>
      </c>
      <c r="AI9" s="14"/>
      <c r="AJ9" s="14"/>
    </row>
    <row r="10" spans="1:36" x14ac:dyDescent="0.2">
      <c r="A10" s="36" t="s">
        <v>770</v>
      </c>
      <c r="B10" s="37">
        <v>9.1755893336923675E-2</v>
      </c>
      <c r="C10" s="38"/>
      <c r="D10" s="39">
        <v>4.1744676499964113E-2</v>
      </c>
      <c r="E10" s="40">
        <v>9.2048042862076379E-2</v>
      </c>
      <c r="F10" s="113">
        <v>7.0025720722882281E-2</v>
      </c>
      <c r="G10" s="114">
        <v>0.10825515617664712</v>
      </c>
      <c r="H10" s="115">
        <v>0.17126962867529189</v>
      </c>
      <c r="I10" s="40">
        <v>0.57757518312634804</v>
      </c>
      <c r="J10" s="40">
        <v>0.15667916942646842</v>
      </c>
      <c r="K10" s="40">
        <v>0.13780361510826472</v>
      </c>
      <c r="L10" s="41">
        <v>5.6689868214730085E-2</v>
      </c>
      <c r="AI10" s="14"/>
      <c r="AJ10" s="14"/>
    </row>
    <row r="11" spans="1:36" x14ac:dyDescent="0.2">
      <c r="A11" s="42" t="s">
        <v>771</v>
      </c>
      <c r="B11" s="43">
        <v>0.15850392559474705</v>
      </c>
      <c r="C11" s="44"/>
      <c r="D11" s="45">
        <v>5.3727033099187485E-2</v>
      </c>
      <c r="E11" s="46">
        <v>0.13114957203209973</v>
      </c>
      <c r="F11" s="116">
        <v>8.7765815931404742E-2</v>
      </c>
      <c r="G11" s="117">
        <v>0.13941194700396353</v>
      </c>
      <c r="H11" s="118">
        <v>0.26018023222111414</v>
      </c>
      <c r="I11" s="46">
        <v>0.79576614818599145</v>
      </c>
      <c r="J11" s="46">
        <v>0.2654873490287023</v>
      </c>
      <c r="K11" s="46">
        <v>0.28560473954662047</v>
      </c>
      <c r="L11" s="47">
        <v>6.0272732635684487E-2</v>
      </c>
      <c r="AI11" s="14"/>
      <c r="AJ11" s="14"/>
    </row>
    <row r="12" spans="1:36" x14ac:dyDescent="0.2">
      <c r="A12" s="30" t="s">
        <v>2653</v>
      </c>
      <c r="B12" s="31">
        <v>0.34865238469111798</v>
      </c>
      <c r="C12" s="35"/>
      <c r="D12" s="32">
        <v>6.5655124321389646E-2</v>
      </c>
      <c r="E12" s="33">
        <v>0.21173561942361449</v>
      </c>
      <c r="F12" s="110">
        <v>0.11130011169997323</v>
      </c>
      <c r="G12" s="111">
        <v>0.18617324450597694</v>
      </c>
      <c r="H12" s="112">
        <v>0.43625181424798742</v>
      </c>
      <c r="I12" s="33">
        <v>1.0383113351031636</v>
      </c>
      <c r="J12" s="33">
        <v>0.40159974959048972</v>
      </c>
      <c r="K12" s="33">
        <v>0.57980506170257273</v>
      </c>
      <c r="L12" s="34">
        <v>6.7299568765608345E-2</v>
      </c>
      <c r="AI12" s="14"/>
      <c r="AJ12" s="14"/>
    </row>
    <row r="13" spans="1:36" x14ac:dyDescent="0.2">
      <c r="A13" s="42" t="s">
        <v>772</v>
      </c>
      <c r="B13" s="43">
        <v>0.76828755636918677</v>
      </c>
      <c r="C13" s="44"/>
      <c r="D13" s="45">
        <v>8.0803471288087708E-2</v>
      </c>
      <c r="E13" s="46">
        <v>0.43511195236792305</v>
      </c>
      <c r="F13" s="116">
        <v>0.16290706999445517</v>
      </c>
      <c r="G13" s="117">
        <v>0.26148880020226484</v>
      </c>
      <c r="H13" s="118">
        <v>0.74717836955205585</v>
      </c>
      <c r="I13" s="46">
        <v>1.2885553401761534</v>
      </c>
      <c r="J13" s="46">
        <v>0.71731427744296383</v>
      </c>
      <c r="K13" s="46">
        <v>1.032882822044626</v>
      </c>
      <c r="L13" s="47">
        <v>9.2358840363564343E-2</v>
      </c>
      <c r="X13" s="14"/>
      <c r="Y13" s="14"/>
      <c r="Z13" s="14"/>
      <c r="AI13" s="14"/>
      <c r="AJ13" s="14"/>
    </row>
    <row r="14" spans="1:36" ht="15" thickBot="1" x14ac:dyDescent="0.25">
      <c r="A14" s="48" t="s">
        <v>773</v>
      </c>
      <c r="B14" s="49">
        <v>1.2689230925995043</v>
      </c>
      <c r="C14" s="50"/>
      <c r="D14" s="51">
        <v>0.10861459322405939</v>
      </c>
      <c r="E14" s="52">
        <v>0.77433670542241551</v>
      </c>
      <c r="F14" s="119">
        <v>0.22021568680408168</v>
      </c>
      <c r="G14" s="120">
        <v>0.50303715865876075</v>
      </c>
      <c r="H14" s="121">
        <v>1.2045785124782087</v>
      </c>
      <c r="I14" s="52">
        <v>1.5783457986020006</v>
      </c>
      <c r="J14" s="52">
        <v>1.0301275036547819</v>
      </c>
      <c r="K14" s="52">
        <v>1.5813960470659831</v>
      </c>
      <c r="L14" s="53">
        <v>0.12045301169502956</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1015</v>
      </c>
      <c r="C19" s="26">
        <v>1</v>
      </c>
      <c r="D19" s="149">
        <v>28</v>
      </c>
      <c r="E19" s="90">
        <v>83</v>
      </c>
      <c r="F19" s="137">
        <v>33</v>
      </c>
      <c r="G19" s="90">
        <v>110</v>
      </c>
      <c r="H19" s="137">
        <v>45</v>
      </c>
      <c r="I19" s="90">
        <v>31</v>
      </c>
      <c r="J19" s="28">
        <v>46</v>
      </c>
      <c r="K19" s="137">
        <v>96</v>
      </c>
      <c r="L19" s="154">
        <v>78</v>
      </c>
      <c r="M19" s="90">
        <v>10</v>
      </c>
      <c r="N19" s="28">
        <v>67</v>
      </c>
      <c r="O19" s="29">
        <v>89</v>
      </c>
    </row>
    <row r="20" spans="1:26" x14ac:dyDescent="0.2">
      <c r="A20" s="30" t="s">
        <v>775</v>
      </c>
      <c r="B20" s="59">
        <v>0.55619664652612943</v>
      </c>
      <c r="C20" s="123" t="str">
        <f>C8</f>
        <v/>
      </c>
      <c r="D20" s="150">
        <v>8.4866089836606914E-2</v>
      </c>
      <c r="E20" s="145">
        <v>0.12638857526086805</v>
      </c>
      <c r="F20" s="138">
        <v>0.18060784419266837</v>
      </c>
      <c r="G20" s="145">
        <v>0.2410761782656366</v>
      </c>
      <c r="H20" s="138">
        <v>0.31511829318882367</v>
      </c>
      <c r="I20" s="145">
        <v>0.4270039530965416</v>
      </c>
      <c r="J20" s="33">
        <v>0.88552593514415978</v>
      </c>
      <c r="K20" s="138">
        <v>0.54047515978911698</v>
      </c>
      <c r="L20" s="155">
        <v>1.071232459076733</v>
      </c>
      <c r="M20" s="145">
        <v>0.56920559113035085</v>
      </c>
      <c r="N20" s="33">
        <v>0.62848955815968677</v>
      </c>
      <c r="O20" s="34">
        <v>0.54038675879249343</v>
      </c>
    </row>
    <row r="21" spans="1:26" ht="15" thickBot="1" x14ac:dyDescent="0.25">
      <c r="A21" s="30" t="s">
        <v>2652</v>
      </c>
      <c r="B21" s="59">
        <v>0.5752440338869157</v>
      </c>
      <c r="C21" s="123"/>
      <c r="D21" s="150">
        <v>8.4262471531712194E-2</v>
      </c>
      <c r="E21" s="145">
        <v>7.8173905720830272E-2</v>
      </c>
      <c r="F21" s="138">
        <v>0.13153320393274118</v>
      </c>
      <c r="G21" s="145">
        <v>0.28052651971021625</v>
      </c>
      <c r="H21" s="138">
        <v>0.21076422706950829</v>
      </c>
      <c r="I21" s="145">
        <v>0.50166998864093915</v>
      </c>
      <c r="J21" s="33">
        <v>0.76085616547231005</v>
      </c>
      <c r="K21" s="138">
        <v>0.36822612674290722</v>
      </c>
      <c r="L21" s="155">
        <v>0.41528591989072466</v>
      </c>
      <c r="M21" s="145">
        <v>0.85655561555520521</v>
      </c>
      <c r="N21" s="33">
        <v>0.53108106073851846</v>
      </c>
      <c r="O21" s="34">
        <v>0.48298040434295592</v>
      </c>
    </row>
    <row r="22" spans="1:26" x14ac:dyDescent="0.2">
      <c r="A22" s="36" t="s">
        <v>770</v>
      </c>
      <c r="B22" s="61">
        <v>9.1755893336923675E-2</v>
      </c>
      <c r="C22" s="124"/>
      <c r="D22" s="151">
        <v>4.1744676499964113E-2</v>
      </c>
      <c r="E22" s="146">
        <v>6.7610383460203149E-2</v>
      </c>
      <c r="F22" s="139">
        <v>8.3351014324378164E-2</v>
      </c>
      <c r="G22" s="146">
        <v>0.10202663879103879</v>
      </c>
      <c r="H22" s="139">
        <v>0.13856584214060697</v>
      </c>
      <c r="I22" s="146">
        <v>0.13289958215815753</v>
      </c>
      <c r="J22" s="40">
        <v>0.24361141052158219</v>
      </c>
      <c r="K22" s="139">
        <v>0.18750672813823249</v>
      </c>
      <c r="L22" s="156">
        <v>0.57757518312634804</v>
      </c>
      <c r="M22" s="146">
        <v>0.12320255868545396</v>
      </c>
      <c r="N22" s="40">
        <v>0.18637377570509114</v>
      </c>
      <c r="O22" s="41">
        <v>0.14254196324347926</v>
      </c>
    </row>
    <row r="23" spans="1:26" x14ac:dyDescent="0.2">
      <c r="A23" s="42" t="s">
        <v>771</v>
      </c>
      <c r="B23" s="63">
        <v>0.15850392559474705</v>
      </c>
      <c r="C23" s="125"/>
      <c r="D23" s="152">
        <v>5.3727033099187485E-2</v>
      </c>
      <c r="E23" s="147">
        <v>8.4162388736322022E-2</v>
      </c>
      <c r="F23" s="140">
        <v>0.10421770267285083</v>
      </c>
      <c r="G23" s="147">
        <v>0.13300494982495226</v>
      </c>
      <c r="H23" s="140">
        <v>0.17060379266409936</v>
      </c>
      <c r="I23" s="147">
        <v>0.17239485805518157</v>
      </c>
      <c r="J23" s="46">
        <v>0.38453628510581345</v>
      </c>
      <c r="K23" s="140">
        <v>0.28459453964863368</v>
      </c>
      <c r="L23" s="157">
        <v>0.79576614818599145</v>
      </c>
      <c r="M23" s="147">
        <v>0.17151631928448741</v>
      </c>
      <c r="N23" s="46">
        <v>0.30795233906781705</v>
      </c>
      <c r="O23" s="47">
        <v>0.25824787079322836</v>
      </c>
    </row>
    <row r="24" spans="1:26" x14ac:dyDescent="0.2">
      <c r="A24" s="30" t="s">
        <v>2653</v>
      </c>
      <c r="B24" s="59">
        <v>0.34865238469111798</v>
      </c>
      <c r="C24" s="123"/>
      <c r="D24" s="150">
        <v>6.5655124321389646E-2</v>
      </c>
      <c r="E24" s="145">
        <v>0.1058117786380695</v>
      </c>
      <c r="F24" s="138">
        <v>0.12802065212062452</v>
      </c>
      <c r="G24" s="145">
        <v>0.17131396346313668</v>
      </c>
      <c r="H24" s="138">
        <v>0.23763533666928466</v>
      </c>
      <c r="I24" s="145">
        <v>0.25609645068184544</v>
      </c>
      <c r="J24" s="33">
        <v>0.6045855463507015</v>
      </c>
      <c r="K24" s="138">
        <v>0.41894506412688415</v>
      </c>
      <c r="L24" s="155">
        <v>1.0383113351031636</v>
      </c>
      <c r="M24" s="145">
        <v>0.27461828282768058</v>
      </c>
      <c r="N24" s="33">
        <v>0.40994614099113136</v>
      </c>
      <c r="O24" s="34">
        <v>0.42499240558358192</v>
      </c>
    </row>
    <row r="25" spans="1:26" x14ac:dyDescent="0.2">
      <c r="A25" s="42" t="s">
        <v>772</v>
      </c>
      <c r="B25" s="63">
        <v>0.76828755636918677</v>
      </c>
      <c r="C25" s="125"/>
      <c r="D25" s="152">
        <v>8.0803471288087708E-2</v>
      </c>
      <c r="E25" s="147">
        <v>0.14395112990669368</v>
      </c>
      <c r="F25" s="140">
        <v>0.18812479186399475</v>
      </c>
      <c r="G25" s="147">
        <v>0.23477934137766512</v>
      </c>
      <c r="H25" s="140">
        <v>0.3748543322055003</v>
      </c>
      <c r="I25" s="147">
        <v>0.43454098403268598</v>
      </c>
      <c r="J25" s="46">
        <v>1.1243275470992975</v>
      </c>
      <c r="K25" s="140">
        <v>0.70647946016471519</v>
      </c>
      <c r="L25" s="157">
        <v>1.2885553401761534</v>
      </c>
      <c r="M25" s="147">
        <v>0.3893266776655282</v>
      </c>
      <c r="N25" s="46">
        <v>0.81178356393824602</v>
      </c>
      <c r="O25" s="47">
        <v>0.66742106408525692</v>
      </c>
    </row>
    <row r="26" spans="1:26" ht="15" thickBot="1" x14ac:dyDescent="0.25">
      <c r="A26" s="48" t="s">
        <v>773</v>
      </c>
      <c r="B26" s="65">
        <v>1.2689230925995043</v>
      </c>
      <c r="C26" s="126"/>
      <c r="D26" s="153">
        <v>0.10861459322405939</v>
      </c>
      <c r="E26" s="148">
        <v>0.19784475007556834</v>
      </c>
      <c r="F26" s="141">
        <v>0.34881715735691832</v>
      </c>
      <c r="G26" s="148">
        <v>0.38443111764335569</v>
      </c>
      <c r="H26" s="141">
        <v>0.65095832910031948</v>
      </c>
      <c r="I26" s="148">
        <v>0.98423102878324054</v>
      </c>
      <c r="J26" s="52">
        <v>2.0266556067227404</v>
      </c>
      <c r="K26" s="141">
        <v>1.1270659179261462</v>
      </c>
      <c r="L26" s="158">
        <v>1.5783457986020006</v>
      </c>
      <c r="M26" s="148">
        <v>0.99063512348303184</v>
      </c>
      <c r="N26" s="52">
        <v>1.3420662345677172</v>
      </c>
      <c r="O26" s="53">
        <v>0.99132506122387842</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1015</v>
      </c>
      <c r="C31" s="58">
        <v>1</v>
      </c>
      <c r="D31" s="127">
        <v>34</v>
      </c>
      <c r="E31" s="28">
        <v>2</v>
      </c>
      <c r="F31" s="28">
        <v>21</v>
      </c>
      <c r="G31" s="28">
        <v>36</v>
      </c>
      <c r="H31" s="143">
        <v>31</v>
      </c>
      <c r="I31" s="90">
        <v>6</v>
      </c>
      <c r="J31" s="28">
        <v>0</v>
      </c>
      <c r="K31" s="28">
        <v>10</v>
      </c>
      <c r="L31" s="28">
        <v>125</v>
      </c>
      <c r="M31" s="137">
        <v>18</v>
      </c>
      <c r="N31" s="162">
        <v>16</v>
      </c>
    </row>
    <row r="32" spans="1:26" x14ac:dyDescent="0.2">
      <c r="A32" s="30" t="s">
        <v>775</v>
      </c>
      <c r="B32" s="59">
        <v>0.55619664652612943</v>
      </c>
      <c r="C32" s="60" t="str">
        <f>C8</f>
        <v/>
      </c>
      <c r="D32" s="128">
        <v>0.1556767249405106</v>
      </c>
      <c r="E32" s="33">
        <v>0.23145459967570464</v>
      </c>
      <c r="F32" s="33">
        <v>1.1181914348049755</v>
      </c>
      <c r="G32" s="33">
        <v>0.65603820783462719</v>
      </c>
      <c r="H32" s="76">
        <v>0.35889382817844556</v>
      </c>
      <c r="I32" s="145">
        <v>1.29191427883354</v>
      </c>
      <c r="J32" s="33" t="s">
        <v>2654</v>
      </c>
      <c r="K32" s="33">
        <v>1.5764908924145535</v>
      </c>
      <c r="L32" s="33">
        <v>0.93855309054813785</v>
      </c>
      <c r="M32" s="138">
        <v>0.75701674291007282</v>
      </c>
      <c r="N32" s="163">
        <v>7.894608300704771E-2</v>
      </c>
    </row>
    <row r="33" spans="1:20" ht="15" thickBot="1" x14ac:dyDescent="0.25">
      <c r="A33" s="30" t="s">
        <v>2652</v>
      </c>
      <c r="B33" s="59">
        <v>0.5752440338869157</v>
      </c>
      <c r="C33" s="60"/>
      <c r="D33" s="128">
        <v>0.20533344345777019</v>
      </c>
      <c r="E33" s="33">
        <v>4.6367605451986441E-2</v>
      </c>
      <c r="F33" s="33">
        <v>0.49102286890393521</v>
      </c>
      <c r="G33" s="33">
        <v>0.46906506701853262</v>
      </c>
      <c r="H33" s="76">
        <v>0.24999961894643888</v>
      </c>
      <c r="I33" s="145">
        <v>1.5002566875588461</v>
      </c>
      <c r="J33" s="33" t="s">
        <v>2654</v>
      </c>
      <c r="K33" s="33">
        <v>1.4311070067802776</v>
      </c>
      <c r="L33" s="33">
        <v>0.59520397683741222</v>
      </c>
      <c r="M33" s="138">
        <v>0.52138293987047057</v>
      </c>
      <c r="N33" s="163">
        <v>2.8674970648920248E-2</v>
      </c>
    </row>
    <row r="34" spans="1:20" x14ac:dyDescent="0.2">
      <c r="A34" s="36" t="s">
        <v>770</v>
      </c>
      <c r="B34" s="61">
        <v>9.1755893336923675E-2</v>
      </c>
      <c r="C34" s="62"/>
      <c r="D34" s="129">
        <v>4.8468269575017257E-2</v>
      </c>
      <c r="E34" s="40">
        <v>0.19436051531411558</v>
      </c>
      <c r="F34" s="40">
        <v>0.66223338924957087</v>
      </c>
      <c r="G34" s="40">
        <v>0.26528897081948144</v>
      </c>
      <c r="H34" s="77">
        <v>0.12440631087567595</v>
      </c>
      <c r="I34" s="146">
        <v>0.10646370463178267</v>
      </c>
      <c r="J34" s="40" t="s">
        <v>2654</v>
      </c>
      <c r="K34" s="40">
        <v>0.25327616647162554</v>
      </c>
      <c r="L34" s="40">
        <v>0.32195141527324406</v>
      </c>
      <c r="M34" s="139">
        <v>0.30326735088396445</v>
      </c>
      <c r="N34" s="164">
        <v>5.6689868214730085E-2</v>
      </c>
    </row>
    <row r="35" spans="1:20" x14ac:dyDescent="0.2">
      <c r="A35" s="42" t="s">
        <v>771</v>
      </c>
      <c r="B35" s="63">
        <v>0.15850392559474705</v>
      </c>
      <c r="C35" s="64"/>
      <c r="D35" s="130">
        <v>5.7621351511050238E-2</v>
      </c>
      <c r="E35" s="46">
        <v>0.20827079694971148</v>
      </c>
      <c r="F35" s="46">
        <v>0.80118265298865099</v>
      </c>
      <c r="G35" s="46">
        <v>0.33728766562119972</v>
      </c>
      <c r="H35" s="78">
        <v>0.18017924963022458</v>
      </c>
      <c r="I35" s="147">
        <v>0.35833726556178502</v>
      </c>
      <c r="J35" s="46" t="s">
        <v>2654</v>
      </c>
      <c r="K35" s="46">
        <v>0.48490811437018744</v>
      </c>
      <c r="L35" s="46">
        <v>0.50066187761441661</v>
      </c>
      <c r="M35" s="140">
        <v>0.42665762268659158</v>
      </c>
      <c r="N35" s="165">
        <v>6.0272732635684487E-2</v>
      </c>
    </row>
    <row r="36" spans="1:20" x14ac:dyDescent="0.2">
      <c r="A36" s="30" t="s">
        <v>2653</v>
      </c>
      <c r="B36" s="59">
        <v>0.34865238469111798</v>
      </c>
      <c r="C36" s="60"/>
      <c r="D36" s="128">
        <v>0.10487450040793896</v>
      </c>
      <c r="E36" s="33">
        <v>0.23145459967570464</v>
      </c>
      <c r="F36" s="33">
        <v>1.0342342828612681</v>
      </c>
      <c r="G36" s="33">
        <v>0.47397474274843016</v>
      </c>
      <c r="H36" s="76">
        <v>0.24791546568358824</v>
      </c>
      <c r="I36" s="145">
        <v>0.93793633482437555</v>
      </c>
      <c r="J36" s="33" t="s">
        <v>2654</v>
      </c>
      <c r="K36" s="33">
        <v>1.047279895601563</v>
      </c>
      <c r="L36" s="33">
        <v>0.79468031781023107</v>
      </c>
      <c r="M36" s="138">
        <v>0.59648463986638023</v>
      </c>
      <c r="N36" s="163">
        <v>6.7299568765608345E-2</v>
      </c>
    </row>
    <row r="37" spans="1:20" x14ac:dyDescent="0.2">
      <c r="A37" s="42" t="s">
        <v>772</v>
      </c>
      <c r="B37" s="63">
        <v>0.76828755636918677</v>
      </c>
      <c r="C37" s="64"/>
      <c r="D37" s="130">
        <v>0.14686776907850665</v>
      </c>
      <c r="E37" s="46">
        <v>0.25463840240169783</v>
      </c>
      <c r="F37" s="46">
        <v>1.1901599793733424</v>
      </c>
      <c r="G37" s="46">
        <v>0.7379231836030512</v>
      </c>
      <c r="H37" s="78">
        <v>0.46065245851682385</v>
      </c>
      <c r="I37" s="147">
        <v>1.112709175711573</v>
      </c>
      <c r="J37" s="46" t="s">
        <v>2654</v>
      </c>
      <c r="K37" s="46">
        <v>2.5128043145445864</v>
      </c>
      <c r="L37" s="46">
        <v>1.1983529832082886</v>
      </c>
      <c r="M37" s="140">
        <v>0.81883289689221472</v>
      </c>
      <c r="N37" s="165">
        <v>9.2358840363564343E-2</v>
      </c>
    </row>
    <row r="38" spans="1:20" ht="15" thickBot="1" x14ac:dyDescent="0.25">
      <c r="A38" s="48" t="s">
        <v>773</v>
      </c>
      <c r="B38" s="65">
        <v>1.2689230925995043</v>
      </c>
      <c r="C38" s="66"/>
      <c r="D38" s="131">
        <v>0.1798385249869808</v>
      </c>
      <c r="E38" s="52">
        <v>0.26854868403729371</v>
      </c>
      <c r="F38" s="52">
        <v>1.660913039270898</v>
      </c>
      <c r="G38" s="52">
        <v>1.3932858559387005</v>
      </c>
      <c r="H38" s="79">
        <v>0.80355851050847471</v>
      </c>
      <c r="I38" s="148">
        <v>2.8313427970444618</v>
      </c>
      <c r="J38" s="52" t="s">
        <v>2654</v>
      </c>
      <c r="K38" s="52">
        <v>3.0534703554164326</v>
      </c>
      <c r="L38" s="52">
        <v>1.7441508488577928</v>
      </c>
      <c r="M38" s="141">
        <v>1.4584845908657105</v>
      </c>
      <c r="N38" s="166">
        <v>0.12045301169502956</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0.15850392559474705</v>
      </c>
      <c r="B41" s="184">
        <f t="shared" si="0"/>
        <v>0</v>
      </c>
      <c r="C41" s="184">
        <f t="shared" si="0"/>
        <v>5.3727033099187485E-2</v>
      </c>
      <c r="D41" s="184">
        <f t="shared" si="0"/>
        <v>0.13114957203209973</v>
      </c>
      <c r="E41" s="184">
        <f t="shared" si="0"/>
        <v>8.7765815931404742E-2</v>
      </c>
      <c r="F41" s="184">
        <f t="shared" si="0"/>
        <v>0.13941194700396353</v>
      </c>
      <c r="G41" s="184">
        <f t="shared" si="0"/>
        <v>0.26018023222111414</v>
      </c>
      <c r="H41" s="184">
        <f t="shared" si="0"/>
        <v>0.79576614818599145</v>
      </c>
      <c r="I41" s="184">
        <f t="shared" si="0"/>
        <v>0.2654873490287023</v>
      </c>
      <c r="J41" s="184">
        <f t="shared" si="0"/>
        <v>0.28560473954662047</v>
      </c>
      <c r="K41" s="184">
        <f t="shared" si="0"/>
        <v>6.0272732635684487E-2</v>
      </c>
      <c r="L41" s="183" t="s">
        <v>778</v>
      </c>
      <c r="M41" s="184">
        <f t="shared" ref="M41:S41" si="1">IF(H31=0,"",H35)</f>
        <v>0.18017924963022458</v>
      </c>
      <c r="N41" s="184">
        <f t="shared" si="1"/>
        <v>0.35833726556178502</v>
      </c>
      <c r="O41" s="184" t="str">
        <f t="shared" si="1"/>
        <v/>
      </c>
      <c r="P41" s="184">
        <f t="shared" si="1"/>
        <v>0.48490811437018744</v>
      </c>
      <c r="Q41" s="184">
        <f t="shared" si="1"/>
        <v>0.50066187761441661</v>
      </c>
      <c r="R41" s="184">
        <f t="shared" si="1"/>
        <v>0.42665762268659158</v>
      </c>
      <c r="S41" s="184">
        <f t="shared" si="1"/>
        <v>6.0272732635684487E-2</v>
      </c>
    </row>
    <row r="42" spans="1:20" x14ac:dyDescent="0.2">
      <c r="A42" s="184">
        <f t="shared" ref="A42:K42" si="2">IF(B7=0,"",B12-B11)</f>
        <v>0.19014845909637093</v>
      </c>
      <c r="B42" s="184">
        <f t="shared" si="2"/>
        <v>0</v>
      </c>
      <c r="C42" s="184">
        <f t="shared" si="2"/>
        <v>1.1928091222202161E-2</v>
      </c>
      <c r="D42" s="184">
        <f t="shared" si="2"/>
        <v>8.0586047391514759E-2</v>
      </c>
      <c r="E42" s="184">
        <f t="shared" si="2"/>
        <v>2.3534295768568483E-2</v>
      </c>
      <c r="F42" s="184">
        <f t="shared" si="2"/>
        <v>4.676129750201341E-2</v>
      </c>
      <c r="G42" s="184">
        <f t="shared" si="2"/>
        <v>0.17607158202687329</v>
      </c>
      <c r="H42" s="184">
        <f t="shared" si="2"/>
        <v>0.2425451869171722</v>
      </c>
      <c r="I42" s="184">
        <f t="shared" si="2"/>
        <v>0.13611240056178742</v>
      </c>
      <c r="J42" s="184">
        <f t="shared" si="2"/>
        <v>0.29420032215595227</v>
      </c>
      <c r="K42" s="184">
        <f t="shared" si="2"/>
        <v>7.026836129923858E-3</v>
      </c>
      <c r="L42" s="183" t="s">
        <v>779</v>
      </c>
      <c r="M42" s="184">
        <f t="shared" ref="M42:S42" si="3">IF(H31=0,"",H36-H35)</f>
        <v>6.7736216053363663E-2</v>
      </c>
      <c r="N42" s="184">
        <f t="shared" si="3"/>
        <v>0.57959906926259053</v>
      </c>
      <c r="O42" s="184" t="str">
        <f t="shared" si="3"/>
        <v/>
      </c>
      <c r="P42" s="184">
        <f t="shared" si="3"/>
        <v>0.56237178123137554</v>
      </c>
      <c r="Q42" s="184">
        <f t="shared" si="3"/>
        <v>0.29401844019581447</v>
      </c>
      <c r="R42" s="184">
        <f t="shared" si="3"/>
        <v>0.16982701717978865</v>
      </c>
      <c r="S42" s="184">
        <f t="shared" si="3"/>
        <v>7.026836129923858E-3</v>
      </c>
    </row>
    <row r="43" spans="1:20" x14ac:dyDescent="0.2">
      <c r="A43" s="184">
        <f t="shared" ref="A43:K43" si="4">IF(B7=0,"",B13-B12)</f>
        <v>0.4196351716780688</v>
      </c>
      <c r="B43" s="184">
        <f t="shared" si="4"/>
        <v>0</v>
      </c>
      <c r="C43" s="184">
        <f t="shared" si="4"/>
        <v>1.5148346966698062E-2</v>
      </c>
      <c r="D43" s="184">
        <f t="shared" si="4"/>
        <v>0.22337633294430856</v>
      </c>
      <c r="E43" s="184">
        <f t="shared" si="4"/>
        <v>5.1606958294481947E-2</v>
      </c>
      <c r="F43" s="184">
        <f t="shared" si="4"/>
        <v>7.5315555696287895E-2</v>
      </c>
      <c r="G43" s="184">
        <f t="shared" si="4"/>
        <v>0.31092655530406843</v>
      </c>
      <c r="H43" s="184">
        <f t="shared" si="4"/>
        <v>0.25024400507298972</v>
      </c>
      <c r="I43" s="184">
        <f t="shared" si="4"/>
        <v>0.31571452785247411</v>
      </c>
      <c r="J43" s="184">
        <f t="shared" si="4"/>
        <v>0.45307776034205327</v>
      </c>
      <c r="K43" s="184">
        <f t="shared" si="4"/>
        <v>2.5059271597955998E-2</v>
      </c>
      <c r="L43" s="183" t="s">
        <v>780</v>
      </c>
      <c r="M43" s="184">
        <f t="shared" ref="M43:S43" si="5">IF(H31=0,"",H37-H36)</f>
        <v>0.21273699283323561</v>
      </c>
      <c r="N43" s="184">
        <f t="shared" si="5"/>
        <v>0.17477284088719747</v>
      </c>
      <c r="O43" s="184" t="str">
        <f t="shared" si="5"/>
        <v/>
      </c>
      <c r="P43" s="184">
        <f t="shared" si="5"/>
        <v>1.4655244189430234</v>
      </c>
      <c r="Q43" s="184">
        <f t="shared" si="5"/>
        <v>0.40367266539805757</v>
      </c>
      <c r="R43" s="184">
        <f t="shared" si="5"/>
        <v>0.22234825702583449</v>
      </c>
      <c r="S43" s="184">
        <f t="shared" si="5"/>
        <v>2.5059271597955998E-2</v>
      </c>
    </row>
    <row r="44" spans="1:20" x14ac:dyDescent="0.2">
      <c r="A44" s="184">
        <f t="shared" ref="A44:K44" si="6">IF(B7=0,"",B11-B10)</f>
        <v>6.6748032257823373E-2</v>
      </c>
      <c r="B44" s="184">
        <f t="shared" si="6"/>
        <v>0</v>
      </c>
      <c r="C44" s="184">
        <f t="shared" si="6"/>
        <v>1.1982356599223372E-2</v>
      </c>
      <c r="D44" s="184">
        <f t="shared" si="6"/>
        <v>3.9101529170023352E-2</v>
      </c>
      <c r="E44" s="184">
        <f t="shared" si="6"/>
        <v>1.7740095208522461E-2</v>
      </c>
      <c r="F44" s="184">
        <f t="shared" si="6"/>
        <v>3.1156790827316413E-2</v>
      </c>
      <c r="G44" s="184">
        <f t="shared" si="6"/>
        <v>8.8910603545822253E-2</v>
      </c>
      <c r="H44" s="184">
        <f t="shared" si="6"/>
        <v>0.21819096505964342</v>
      </c>
      <c r="I44" s="184">
        <f t="shared" si="6"/>
        <v>0.10880817960223388</v>
      </c>
      <c r="J44" s="184">
        <f t="shared" si="6"/>
        <v>0.14780112443835575</v>
      </c>
      <c r="K44" s="184">
        <f t="shared" si="6"/>
        <v>3.5828644209544014E-3</v>
      </c>
      <c r="L44" s="183" t="s">
        <v>781</v>
      </c>
      <c r="M44" s="184">
        <f t="shared" ref="M44:S44" si="7">IF(H31=0,"",H35-H34)</f>
        <v>5.5772938754548626E-2</v>
      </c>
      <c r="N44" s="184">
        <f t="shared" si="7"/>
        <v>0.25187356093000235</v>
      </c>
      <c r="O44" s="184" t="str">
        <f t="shared" si="7"/>
        <v/>
      </c>
      <c r="P44" s="184">
        <f t="shared" si="7"/>
        <v>0.2316319478985619</v>
      </c>
      <c r="Q44" s="184">
        <f t="shared" si="7"/>
        <v>0.17871046234117255</v>
      </c>
      <c r="R44" s="184">
        <f t="shared" si="7"/>
        <v>0.12339027180262713</v>
      </c>
      <c r="S44" s="184">
        <f t="shared" si="7"/>
        <v>3.5828644209544014E-3</v>
      </c>
    </row>
    <row r="45" spans="1:20" x14ac:dyDescent="0.2">
      <c r="A45" s="184">
        <f t="shared" ref="A45:K45" si="8">IF(B7=0,"",B14-B13)</f>
        <v>0.50063553623031753</v>
      </c>
      <c r="B45" s="184">
        <f t="shared" si="8"/>
        <v>0</v>
      </c>
      <c r="C45" s="184">
        <f t="shared" si="8"/>
        <v>2.7811121935971683E-2</v>
      </c>
      <c r="D45" s="184">
        <f t="shared" si="8"/>
        <v>0.33922475305449246</v>
      </c>
      <c r="E45" s="184">
        <f t="shared" si="8"/>
        <v>5.7308616809626511E-2</v>
      </c>
      <c r="F45" s="184">
        <f t="shared" si="8"/>
        <v>0.24154835845649592</v>
      </c>
      <c r="G45" s="184">
        <f t="shared" si="8"/>
        <v>0.45740014292615283</v>
      </c>
      <c r="H45" s="184">
        <f t="shared" si="8"/>
        <v>0.28979045842584727</v>
      </c>
      <c r="I45" s="184">
        <f t="shared" si="8"/>
        <v>0.31281322621181806</v>
      </c>
      <c r="J45" s="184">
        <f t="shared" si="8"/>
        <v>0.54851322502135713</v>
      </c>
      <c r="K45" s="184">
        <f t="shared" si="8"/>
        <v>2.8094171331465218E-2</v>
      </c>
      <c r="L45" s="183" t="s">
        <v>782</v>
      </c>
      <c r="M45" s="184">
        <f t="shared" ref="M45:S45" si="9">IF(H31=0,"",H38-H37)</f>
        <v>0.34290605199165086</v>
      </c>
      <c r="N45" s="184">
        <f t="shared" si="9"/>
        <v>1.7186336213328888</v>
      </c>
      <c r="O45" s="184" t="str">
        <f t="shared" si="9"/>
        <v/>
      </c>
      <c r="P45" s="184">
        <f t="shared" si="9"/>
        <v>0.54066604087184622</v>
      </c>
      <c r="Q45" s="184">
        <f t="shared" si="9"/>
        <v>0.54579786564950417</v>
      </c>
      <c r="R45" s="184">
        <f t="shared" si="9"/>
        <v>0.63965169397349575</v>
      </c>
      <c r="S45" s="184">
        <f t="shared" si="9"/>
        <v>2.8094171331465218E-2</v>
      </c>
    </row>
    <row r="46" spans="1:20" x14ac:dyDescent="0.2">
      <c r="A46" s="184">
        <f t="shared" ref="A46:K46" si="10">IF(B7=0,"",B8)</f>
        <v>0.55619664652612943</v>
      </c>
      <c r="B46" s="184" t="str">
        <f t="shared" si="10"/>
        <v/>
      </c>
      <c r="C46" s="184">
        <f t="shared" si="10"/>
        <v>8.4866089836606914E-2</v>
      </c>
      <c r="D46" s="184">
        <f t="shared" si="10"/>
        <v>0.36713050520294277</v>
      </c>
      <c r="E46" s="184">
        <f t="shared" si="10"/>
        <v>0.14181302245698371</v>
      </c>
      <c r="F46" s="184">
        <f t="shared" si="10"/>
        <v>0.26257227614656209</v>
      </c>
      <c r="G46" s="184">
        <f t="shared" si="10"/>
        <v>0.61188977400219247</v>
      </c>
      <c r="H46" s="184">
        <f t="shared" si="10"/>
        <v>1.071232459076733</v>
      </c>
      <c r="I46" s="184">
        <f t="shared" si="10"/>
        <v>0.57768239662972531</v>
      </c>
      <c r="J46" s="184">
        <f t="shared" si="10"/>
        <v>0.7718828778157486</v>
      </c>
      <c r="K46" s="184">
        <f t="shared" si="10"/>
        <v>7.894608300704771E-2</v>
      </c>
      <c r="L46" s="183" t="s">
        <v>783</v>
      </c>
      <c r="M46" s="184">
        <f t="shared" ref="M46:S46" si="11">IF(H31=0,"",H32)</f>
        <v>0.35889382817844556</v>
      </c>
      <c r="N46" s="184">
        <f t="shared" si="11"/>
        <v>1.29191427883354</v>
      </c>
      <c r="O46" s="184" t="str">
        <f t="shared" si="11"/>
        <v/>
      </c>
      <c r="P46" s="184">
        <f t="shared" si="11"/>
        <v>1.5764908924145535</v>
      </c>
      <c r="Q46" s="184">
        <f t="shared" si="11"/>
        <v>0.93855309054813785</v>
      </c>
      <c r="R46" s="184">
        <f t="shared" si="11"/>
        <v>0.75701674291007282</v>
      </c>
      <c r="S46" s="184">
        <f t="shared" si="11"/>
        <v>7.894608300704771E-2</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0.15850392559474705</v>
      </c>
      <c r="C49" s="184">
        <v>0</v>
      </c>
      <c r="D49" s="184">
        <f t="shared" ref="D49:O49" si="12">IF(D19=0,"",D23)</f>
        <v>5.3727033099187485E-2</v>
      </c>
      <c r="E49" s="184">
        <f t="shared" si="12"/>
        <v>8.4162388736322022E-2</v>
      </c>
      <c r="F49" s="184">
        <f t="shared" si="12"/>
        <v>0.10421770267285083</v>
      </c>
      <c r="G49" s="184">
        <f t="shared" si="12"/>
        <v>0.13300494982495226</v>
      </c>
      <c r="H49" s="184">
        <f t="shared" si="12"/>
        <v>0.17060379266409936</v>
      </c>
      <c r="I49" s="184">
        <f t="shared" si="12"/>
        <v>0.17239485805518157</v>
      </c>
      <c r="J49" s="184">
        <f t="shared" si="12"/>
        <v>0.38453628510581345</v>
      </c>
      <c r="K49" s="184">
        <f t="shared" si="12"/>
        <v>0.28459453964863368</v>
      </c>
      <c r="L49" s="184">
        <f t="shared" si="12"/>
        <v>0.79576614818599145</v>
      </c>
      <c r="M49" s="184">
        <f t="shared" si="12"/>
        <v>0.17151631928448741</v>
      </c>
      <c r="N49" s="184">
        <f t="shared" si="12"/>
        <v>0.30795233906781705</v>
      </c>
      <c r="O49" s="184">
        <f t="shared" si="12"/>
        <v>0.25824787079322836</v>
      </c>
      <c r="P49" s="184">
        <f>IF(D31=0,"",D35)</f>
        <v>5.7621351511050238E-2</v>
      </c>
      <c r="Q49" s="184">
        <f>IF(E31=0,"",E35)</f>
        <v>0.20827079694971148</v>
      </c>
      <c r="R49" s="184">
        <f>IF(F31=0,"",F35)</f>
        <v>0.80118265298865099</v>
      </c>
      <c r="S49" s="184">
        <f>IF(G31=0,"",G35)</f>
        <v>0.33728766562119972</v>
      </c>
    </row>
    <row r="50" spans="1:29" x14ac:dyDescent="0.2">
      <c r="A50" s="183" t="s">
        <v>779</v>
      </c>
      <c r="B50" s="184">
        <f>IF(B19=0,"",B24-B23)</f>
        <v>0.19014845909637093</v>
      </c>
      <c r="C50" s="184">
        <v>0</v>
      </c>
      <c r="D50" s="184">
        <f t="shared" ref="D50:O50" si="13">IF(D19=0,"",D24-D23)</f>
        <v>1.1928091222202161E-2</v>
      </c>
      <c r="E50" s="184">
        <f t="shared" si="13"/>
        <v>2.1649389901747473E-2</v>
      </c>
      <c r="F50" s="184">
        <f t="shared" si="13"/>
        <v>2.3802949447773697E-2</v>
      </c>
      <c r="G50" s="184">
        <f t="shared" si="13"/>
        <v>3.8309013638184425E-2</v>
      </c>
      <c r="H50" s="184">
        <f t="shared" si="13"/>
        <v>6.7031544005185295E-2</v>
      </c>
      <c r="I50" s="184">
        <f t="shared" si="13"/>
        <v>8.3701592626663879E-2</v>
      </c>
      <c r="J50" s="184">
        <f t="shared" si="13"/>
        <v>0.22004926124488805</v>
      </c>
      <c r="K50" s="184">
        <f t="shared" si="13"/>
        <v>0.13435052447825047</v>
      </c>
      <c r="L50" s="184">
        <f t="shared" si="13"/>
        <v>0.2425451869171722</v>
      </c>
      <c r="M50" s="184">
        <f t="shared" si="13"/>
        <v>0.10310196354319318</v>
      </c>
      <c r="N50" s="184">
        <f t="shared" si="13"/>
        <v>0.10199380192331431</v>
      </c>
      <c r="O50" s="184">
        <f t="shared" si="13"/>
        <v>0.16674453479035356</v>
      </c>
      <c r="P50" s="184">
        <f>IF(D31=0,"",D36-D35)</f>
        <v>4.7253148896888718E-2</v>
      </c>
      <c r="Q50" s="184">
        <f>IF(E31=0,"",E36-E35)</f>
        <v>2.3183802725993158E-2</v>
      </c>
      <c r="R50" s="184">
        <f>IF(F31=0,"",F36-F35)</f>
        <v>0.23305162987261707</v>
      </c>
      <c r="S50" s="184">
        <f>IF(G31=0,"",G36-G35)</f>
        <v>0.13668707712723044</v>
      </c>
    </row>
    <row r="51" spans="1:29" x14ac:dyDescent="0.2">
      <c r="A51" s="183" t="s">
        <v>780</v>
      </c>
      <c r="B51" s="184">
        <f>IF(B19=0,"",B25-B24)</f>
        <v>0.4196351716780688</v>
      </c>
      <c r="C51" s="184">
        <v>0</v>
      </c>
      <c r="D51" s="184">
        <f t="shared" ref="D51:O51" si="14">IF(D19=0,"",D25-D24)</f>
        <v>1.5148346966698062E-2</v>
      </c>
      <c r="E51" s="184">
        <f t="shared" si="14"/>
        <v>3.813935126862418E-2</v>
      </c>
      <c r="F51" s="184">
        <f t="shared" si="14"/>
        <v>6.0104139743370227E-2</v>
      </c>
      <c r="G51" s="184">
        <f t="shared" si="14"/>
        <v>6.3465377914528442E-2</v>
      </c>
      <c r="H51" s="184">
        <f t="shared" si="14"/>
        <v>0.13721899553621564</v>
      </c>
      <c r="I51" s="184">
        <f t="shared" si="14"/>
        <v>0.17844453335084054</v>
      </c>
      <c r="J51" s="184">
        <f t="shared" si="14"/>
        <v>0.519742000748596</v>
      </c>
      <c r="K51" s="184">
        <f t="shared" si="14"/>
        <v>0.28753439603783104</v>
      </c>
      <c r="L51" s="184">
        <f t="shared" si="14"/>
        <v>0.25024400507298972</v>
      </c>
      <c r="M51" s="184">
        <f t="shared" si="14"/>
        <v>0.11470839483784762</v>
      </c>
      <c r="N51" s="184">
        <f t="shared" si="14"/>
        <v>0.40183742294711466</v>
      </c>
      <c r="O51" s="184">
        <f t="shared" si="14"/>
        <v>0.242428658501675</v>
      </c>
      <c r="P51" s="184">
        <f>IF(D31=0,"",D37-D36)</f>
        <v>4.1993268670567699E-2</v>
      </c>
      <c r="Q51" s="184">
        <f>IF(E31=0,"",E37-E36)</f>
        <v>2.3183802725993186E-2</v>
      </c>
      <c r="R51" s="184">
        <f>IF(F31=0,"",F37-F36)</f>
        <v>0.15592569651207433</v>
      </c>
      <c r="S51" s="184">
        <f>IF(G31=0,"",G37-G36)</f>
        <v>0.26394844085462105</v>
      </c>
    </row>
    <row r="52" spans="1:29" x14ac:dyDescent="0.2">
      <c r="A52" s="183" t="s">
        <v>781</v>
      </c>
      <c r="B52" s="184">
        <f>IF(B19=0,"",B23-B22)</f>
        <v>6.6748032257823373E-2</v>
      </c>
      <c r="C52" s="184">
        <v>0</v>
      </c>
      <c r="D52" s="184">
        <f t="shared" ref="D52:O52" si="15">IF(D19=0,"",D23-D22)</f>
        <v>1.1982356599223372E-2</v>
      </c>
      <c r="E52" s="184">
        <f t="shared" si="15"/>
        <v>1.6552005276118872E-2</v>
      </c>
      <c r="F52" s="184">
        <f t="shared" si="15"/>
        <v>2.0866688348472662E-2</v>
      </c>
      <c r="G52" s="184">
        <f t="shared" si="15"/>
        <v>3.0978311033913464E-2</v>
      </c>
      <c r="H52" s="184">
        <f t="shared" si="15"/>
        <v>3.2037950523492398E-2</v>
      </c>
      <c r="I52" s="184">
        <f t="shared" si="15"/>
        <v>3.9495275897024035E-2</v>
      </c>
      <c r="J52" s="184">
        <f t="shared" si="15"/>
        <v>0.14092487458423125</v>
      </c>
      <c r="K52" s="184">
        <f t="shared" si="15"/>
        <v>9.708781151040119E-2</v>
      </c>
      <c r="L52" s="184">
        <f t="shared" si="15"/>
        <v>0.21819096505964342</v>
      </c>
      <c r="M52" s="184">
        <f t="shared" si="15"/>
        <v>4.8313760599033445E-2</v>
      </c>
      <c r="N52" s="184">
        <f t="shared" si="15"/>
        <v>0.12157856336272591</v>
      </c>
      <c r="O52" s="184">
        <f t="shared" si="15"/>
        <v>0.1157059075497491</v>
      </c>
      <c r="P52" s="184">
        <f>IF(D31=0,"",D35-D34)</f>
        <v>9.1530819360329807E-3</v>
      </c>
      <c r="Q52" s="184">
        <f>IF(E31=0,"",E35-E34)</f>
        <v>1.3910281635595906E-2</v>
      </c>
      <c r="R52" s="184">
        <f>IF(F31=0,"",F35-F34)</f>
        <v>0.13894926373908012</v>
      </c>
      <c r="S52" s="184">
        <f>IF(G31=0,"",G35-G34)</f>
        <v>7.1998694801718277E-2</v>
      </c>
      <c r="AB52" s="15"/>
      <c r="AC52" s="15"/>
    </row>
    <row r="53" spans="1:29" x14ac:dyDescent="0.2">
      <c r="A53" s="183" t="s">
        <v>782</v>
      </c>
      <c r="B53" s="184">
        <f>IF(B19=0,"",B26-B25)</f>
        <v>0.50063553623031753</v>
      </c>
      <c r="C53" s="184">
        <v>0</v>
      </c>
      <c r="D53" s="184">
        <f t="shared" ref="D53:O53" si="16">IF(D19=0,"",D26-D25)</f>
        <v>2.7811121935971683E-2</v>
      </c>
      <c r="E53" s="184">
        <f t="shared" si="16"/>
        <v>5.3893620168874667E-2</v>
      </c>
      <c r="F53" s="184">
        <f t="shared" si="16"/>
        <v>0.16069236549292357</v>
      </c>
      <c r="G53" s="184">
        <f t="shared" si="16"/>
        <v>0.14965177626569057</v>
      </c>
      <c r="H53" s="184">
        <f t="shared" si="16"/>
        <v>0.27610399689481918</v>
      </c>
      <c r="I53" s="184">
        <f t="shared" si="16"/>
        <v>0.54969004475055461</v>
      </c>
      <c r="J53" s="184">
        <f t="shared" si="16"/>
        <v>0.90232805962344287</v>
      </c>
      <c r="K53" s="184">
        <f t="shared" si="16"/>
        <v>0.420586457761431</v>
      </c>
      <c r="L53" s="184">
        <f t="shared" si="16"/>
        <v>0.28979045842584727</v>
      </c>
      <c r="M53" s="184">
        <f t="shared" si="16"/>
        <v>0.60130844581750365</v>
      </c>
      <c r="N53" s="184">
        <f t="shared" si="16"/>
        <v>0.53028267062947121</v>
      </c>
      <c r="O53" s="184">
        <f t="shared" si="16"/>
        <v>0.3239039971386215</v>
      </c>
      <c r="P53" s="184">
        <f>IF(D31=0,"",D38-D37)</f>
        <v>3.2970755908474147E-2</v>
      </c>
      <c r="Q53" s="184">
        <f>IF(E31=0,"",E38-E37)</f>
        <v>1.3910281635595878E-2</v>
      </c>
      <c r="R53" s="184">
        <f>IF(F31=0,"",F38-F37)</f>
        <v>0.47075305989755556</v>
      </c>
      <c r="S53" s="184">
        <f>IF(G31=0,"",G38-G37)</f>
        <v>0.65536267233564927</v>
      </c>
      <c r="AB53" s="15"/>
      <c r="AC53" s="15"/>
    </row>
    <row r="54" spans="1:29" x14ac:dyDescent="0.2">
      <c r="A54" s="183" t="s">
        <v>783</v>
      </c>
      <c r="B54" s="184">
        <f t="shared" ref="B54:O54" si="17">IF(B19=0,"",B20)</f>
        <v>0.55619664652612943</v>
      </c>
      <c r="C54" s="184" t="str">
        <f t="shared" si="17"/>
        <v/>
      </c>
      <c r="D54" s="184">
        <f t="shared" si="17"/>
        <v>8.4866089836606914E-2</v>
      </c>
      <c r="E54" s="184">
        <f t="shared" si="17"/>
        <v>0.12638857526086805</v>
      </c>
      <c r="F54" s="184">
        <f t="shared" si="17"/>
        <v>0.18060784419266837</v>
      </c>
      <c r="G54" s="184">
        <f t="shared" si="17"/>
        <v>0.2410761782656366</v>
      </c>
      <c r="H54" s="184">
        <f t="shared" si="17"/>
        <v>0.31511829318882367</v>
      </c>
      <c r="I54" s="184">
        <f t="shared" si="17"/>
        <v>0.4270039530965416</v>
      </c>
      <c r="J54" s="184">
        <f t="shared" si="17"/>
        <v>0.88552593514415978</v>
      </c>
      <c r="K54" s="184">
        <f t="shared" si="17"/>
        <v>0.54047515978911698</v>
      </c>
      <c r="L54" s="184">
        <f t="shared" si="17"/>
        <v>1.071232459076733</v>
      </c>
      <c r="M54" s="184">
        <f t="shared" si="17"/>
        <v>0.56920559113035085</v>
      </c>
      <c r="N54" s="184">
        <f t="shared" si="17"/>
        <v>0.62848955815968677</v>
      </c>
      <c r="O54" s="184">
        <f t="shared" si="17"/>
        <v>0.54038675879249343</v>
      </c>
      <c r="P54" s="184">
        <f>IF(D31=0,"",D32)</f>
        <v>0.1556767249405106</v>
      </c>
      <c r="Q54" s="184">
        <f>IF(E31=0,"",E32)</f>
        <v>0.23145459967570464</v>
      </c>
      <c r="R54" s="184">
        <f>IF(F31=0,"",F32)</f>
        <v>1.1181914348049755</v>
      </c>
      <c r="S54" s="184">
        <f>IF(G31=0,"",G32)</f>
        <v>0.65603820783462719</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row>
    <row r="60" spans="1:29" x14ac:dyDescent="0.2">
      <c r="A60" s="24" t="s">
        <v>776</v>
      </c>
      <c r="B60" s="68">
        <v>9.9865852986710094E-2</v>
      </c>
      <c r="C60" s="69">
        <v>4.3005278365856693E-2</v>
      </c>
      <c r="D60" s="69">
        <v>5.6860574620853407E-2</v>
      </c>
      <c r="E60" s="69">
        <v>4.2461300773075597E-2</v>
      </c>
      <c r="F60" s="69">
        <v>2.9261481488716762E-3</v>
      </c>
      <c r="G60" s="70">
        <v>2.2672714989963299E-3</v>
      </c>
      <c r="H60" s="171">
        <v>0.14752057340765357</v>
      </c>
      <c r="I60" s="68">
        <v>7.272904008843493E-3</v>
      </c>
      <c r="J60" s="171">
        <v>0.14024766939881028</v>
      </c>
      <c r="K60" s="68">
        <v>1.7235856891541522E-2</v>
      </c>
      <c r="L60" s="171">
        <v>0.12301181250726881</v>
      </c>
    </row>
    <row r="61" spans="1:29" x14ac:dyDescent="0.2">
      <c r="A61" s="30" t="s">
        <v>794</v>
      </c>
      <c r="B61" s="72">
        <v>0.81183953761195893</v>
      </c>
      <c r="C61" s="73">
        <v>0.34960283479536158</v>
      </c>
      <c r="D61" s="73">
        <v>0.46223670281659734</v>
      </c>
      <c r="E61" s="73">
        <v>0.34518067742938546</v>
      </c>
      <c r="F61" s="73">
        <v>2.3787537873232859E-2</v>
      </c>
      <c r="G61" s="74">
        <v>1.8431331534622793E-2</v>
      </c>
      <c r="H61" s="172">
        <v>1.1992390844491989</v>
      </c>
      <c r="I61" s="72">
        <v>5.912362285055945E-2</v>
      </c>
      <c r="J61" s="172">
        <v>1.1401154615986413</v>
      </c>
      <c r="K61" s="72">
        <v>0.14011546159864158</v>
      </c>
      <c r="L61" s="172">
        <v>1</v>
      </c>
    </row>
    <row r="62" spans="1:29" x14ac:dyDescent="0.2">
      <c r="A62" s="30" t="s">
        <v>775</v>
      </c>
      <c r="B62" s="32">
        <v>0.47696027892032122</v>
      </c>
      <c r="C62" s="33">
        <v>0.26333074457432343</v>
      </c>
      <c r="D62" s="33">
        <v>0.2136295343459976</v>
      </c>
      <c r="E62" s="33">
        <v>0.19303988927003107</v>
      </c>
      <c r="F62" s="33">
        <v>2.1316750101990085E-2</v>
      </c>
      <c r="G62" s="76">
        <v>6.7332233694677923E-3</v>
      </c>
      <c r="H62" s="34">
        <v>0.69805014166181067</v>
      </c>
      <c r="I62" s="32">
        <v>2.5059311987505321E-2</v>
      </c>
      <c r="J62" s="34">
        <v>0.67299082967430535</v>
      </c>
      <c r="K62" s="32">
        <v>0.11679371789702622</v>
      </c>
      <c r="L62" s="34">
        <v>0.5561971117772786</v>
      </c>
      <c r="M62" s="81"/>
      <c r="N62" s="81"/>
      <c r="O62" s="81"/>
    </row>
    <row r="63" spans="1:29" ht="15" thickBot="1" x14ac:dyDescent="0.25">
      <c r="A63" s="30" t="s">
        <v>2652</v>
      </c>
      <c r="B63" s="32">
        <v>0.48623418607202035</v>
      </c>
      <c r="C63" s="33">
        <v>0.33175763993124102</v>
      </c>
      <c r="D63" s="33">
        <v>0.24495039290729761</v>
      </c>
      <c r="E63" s="33">
        <v>0.4630115233223196</v>
      </c>
      <c r="F63" s="33">
        <v>0.11860624964659403</v>
      </c>
      <c r="G63" s="76">
        <v>1.6310744708385432E-2</v>
      </c>
      <c r="H63" s="34">
        <v>0.73652768505558852</v>
      </c>
      <c r="I63" s="32">
        <v>0.12243608526742383</v>
      </c>
      <c r="J63" s="34">
        <v>0.7169324073019121</v>
      </c>
      <c r="K63" s="32">
        <v>0.42972559837033958</v>
      </c>
      <c r="L63" s="34">
        <v>0.57524367319856273</v>
      </c>
    </row>
    <row r="64" spans="1:29" x14ac:dyDescent="0.2">
      <c r="A64" s="36" t="s">
        <v>770</v>
      </c>
      <c r="B64" s="39">
        <v>7.527581251854773E-2</v>
      </c>
      <c r="C64" s="40">
        <v>2.6930321322245744E-2</v>
      </c>
      <c r="D64" s="40">
        <v>2.1168262717931697E-2</v>
      </c>
      <c r="E64" s="40">
        <v>0</v>
      </c>
      <c r="F64" s="40">
        <v>0</v>
      </c>
      <c r="G64" s="77">
        <v>0</v>
      </c>
      <c r="H64" s="41">
        <v>0.10470200985369858</v>
      </c>
      <c r="I64" s="39">
        <v>0</v>
      </c>
      <c r="J64" s="41">
        <v>9.9006580505375391E-2</v>
      </c>
      <c r="K64" s="39">
        <v>0</v>
      </c>
      <c r="L64" s="41">
        <v>9.1755893336923688E-2</v>
      </c>
    </row>
    <row r="65" spans="1:12" x14ac:dyDescent="0.2">
      <c r="A65" s="42" t="s">
        <v>771</v>
      </c>
      <c r="B65" s="45">
        <v>0.13006668765273155</v>
      </c>
      <c r="C65" s="46">
        <v>5.4485446670469263E-2</v>
      </c>
      <c r="D65" s="46">
        <v>5.537722149192173E-2</v>
      </c>
      <c r="E65" s="46">
        <v>6.1120946577418508E-3</v>
      </c>
      <c r="F65" s="46">
        <v>0</v>
      </c>
      <c r="G65" s="78">
        <v>0</v>
      </c>
      <c r="H65" s="47">
        <v>0.1906029782273978</v>
      </c>
      <c r="I65" s="45">
        <v>0</v>
      </c>
      <c r="J65" s="47">
        <v>0.18287442995088066</v>
      </c>
      <c r="K65" s="45">
        <v>0</v>
      </c>
      <c r="L65" s="47">
        <v>0.15850392559474702</v>
      </c>
    </row>
    <row r="66" spans="1:12" x14ac:dyDescent="0.2">
      <c r="A66" s="30" t="s">
        <v>2653</v>
      </c>
      <c r="B66" s="32">
        <v>0.31434128319672788</v>
      </c>
      <c r="C66" s="33">
        <v>0.15151325117424122</v>
      </c>
      <c r="D66" s="33">
        <v>0.12620246091577328</v>
      </c>
      <c r="E66" s="33">
        <v>2.447226594292231E-2</v>
      </c>
      <c r="F66" s="33">
        <v>1.6163148440840344E-4</v>
      </c>
      <c r="G66" s="76">
        <v>1.4233515679777436E-3</v>
      </c>
      <c r="H66" s="34">
        <v>0.4746760541358247</v>
      </c>
      <c r="I66" s="32">
        <v>3.0402374284911478E-3</v>
      </c>
      <c r="J66" s="34">
        <v>0.44793322231330773</v>
      </c>
      <c r="K66" s="32">
        <v>0</v>
      </c>
      <c r="L66" s="34">
        <v>0.34865238469111798</v>
      </c>
    </row>
    <row r="67" spans="1:12" x14ac:dyDescent="0.2">
      <c r="A67" s="42" t="s">
        <v>772</v>
      </c>
      <c r="B67" s="45">
        <v>0.67713711808194255</v>
      </c>
      <c r="C67" s="46">
        <v>0.34697147367169934</v>
      </c>
      <c r="D67" s="46">
        <v>0.2868300524075631</v>
      </c>
      <c r="E67" s="46">
        <v>0.13036032133891712</v>
      </c>
      <c r="F67" s="46">
        <v>4.9460699258577758E-3</v>
      </c>
      <c r="G67" s="78">
        <v>5.6447015935637765E-3</v>
      </c>
      <c r="H67" s="47">
        <v>1.0025026961648891</v>
      </c>
      <c r="I67" s="45">
        <v>1.2313223936872675E-2</v>
      </c>
      <c r="J67" s="47">
        <v>0.9822000351760467</v>
      </c>
      <c r="K67" s="45">
        <v>1.4210353729386088E-2</v>
      </c>
      <c r="L67" s="47">
        <v>0.76828755636918689</v>
      </c>
    </row>
    <row r="68" spans="1:12" ht="15" thickBot="1" x14ac:dyDescent="0.25">
      <c r="A68" s="48" t="s">
        <v>773</v>
      </c>
      <c r="B68" s="51">
        <v>1.0879081987012711</v>
      </c>
      <c r="C68" s="52">
        <v>0.61198657451995775</v>
      </c>
      <c r="D68" s="52">
        <v>0.52877958672103598</v>
      </c>
      <c r="E68" s="52">
        <v>0.78654842678961401</v>
      </c>
      <c r="F68" s="52">
        <v>2.7010928007439441E-2</v>
      </c>
      <c r="G68" s="79">
        <v>1.7213405666828111E-2</v>
      </c>
      <c r="H68" s="53">
        <v>1.5254769192813815</v>
      </c>
      <c r="I68" s="51">
        <v>3.4787543472095173E-2</v>
      </c>
      <c r="J68" s="53">
        <v>1.4626846291743327</v>
      </c>
      <c r="K68" s="51">
        <v>0.38913140593555479</v>
      </c>
      <c r="L68" s="53">
        <v>1.2689230925995045</v>
      </c>
    </row>
    <row r="76" spans="1:12" x14ac:dyDescent="0.2">
      <c r="B76" s="80"/>
      <c r="C76" s="81"/>
      <c r="D76" s="81"/>
      <c r="E76" s="81"/>
      <c r="F76" s="81"/>
      <c r="G76" s="81"/>
      <c r="H76" s="81"/>
      <c r="I76" s="81"/>
      <c r="J76" s="81"/>
      <c r="K76" s="81"/>
      <c r="L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LGG-MT-LM-STR-Clin'!$AM$33="non concerné","",'[1]ETPR LGG-MT-LM-STR-Clin'!$AM$33)</f>
        <v/>
      </c>
      <c r="C88" s="179" t="str">
        <f>IF('[1]ETPR LGG-MT-LM-STR-Clin'!$AM$36="non concerné","",'[1]ETPR LGG-MT-LM-STR-Clin'!$AM$36)</f>
        <v/>
      </c>
      <c r="D88" s="180" t="str">
        <f>IF('[1]ETPR LGG-MT-LM-STR-Clin'!$AM$39="non concerné","",'[1]ETPR LGG-MT-LM-STR-Clin'!$AM$39)</f>
        <v/>
      </c>
      <c r="E88" s="181" t="str">
        <f>IF('[1]ETPR LGG-MT-LM-STR-Clin'!$AM$18=0,"",'[1]Synth. SA auxiliaires'!$AJ$38/'[1]ETPR LGG-MT-LM-STR-Clin'!$AM$18)</f>
        <v/>
      </c>
      <c r="F88" s="182" t="str">
        <f>IF('[1]ETPR LGG-MT-LM-STR-Clin'!$AM$14=0,"",'[1]Synth. SA auxiliaires'!$AJ$38/'[1]ETPR LGG-MT-LM-STR-Clin'!$AM$14)</f>
        <v/>
      </c>
      <c r="G88" s="178" t="str">
        <f>IF('[1]ETPR LGG-MT-LM-STR-Clin'!$AM$42="non concerné","",'[1]ETPR LGG-MT-LM-STR-Clin'!$AM$42)</f>
        <v/>
      </c>
      <c r="H88" s="179" t="str">
        <f>IF('[1]ETPR LGG-MT-LM-STR-Clin'!$AM$45="non concerné","",'[1]ETPR LGG-MT-LM-STR-Clin'!$AM$45)</f>
        <v/>
      </c>
      <c r="I88" s="180" t="str">
        <f>IF('[1]ETPR LGG-MT-LM-STR-Clin'!$AM$48="non concerné","",'[1]ETPR LGG-MT-LM-STR-Clin'!$AM$48)</f>
        <v/>
      </c>
      <c r="J88" s="181" t="str">
        <f>IF('[1]ETPR LGG-MT-LM-STR-Clin'!$AM$27=0,"",'[1]Synth. SA auxiliaires'!$AJ$38/'[1]ETPR LGG-MT-LM-STR-Clin'!$AM$27)</f>
        <v/>
      </c>
      <c r="K88" s="182" t="str">
        <f>IF(('[1]ETPR LGG-MT-LM-STR-Clin'!$AM$27-SUM('[1]ETPR LGG-MT-LM-STR-Clin'!$AM$29:$AM$30))=0,"",'[1]Synth. SA auxiliaires'!$AJ$38/('[1]ETPR LGG-MT-LM-STR-Clin'!$AM$27-SUM('[1]ETPR LGG-MT-LM-STR-Clin'!$AM$29:$AM$30)))</f>
        <v/>
      </c>
    </row>
    <row r="89" spans="1:11" x14ac:dyDescent="0.2">
      <c r="A89" s="24" t="s">
        <v>769</v>
      </c>
      <c r="B89" s="27">
        <v>924</v>
      </c>
      <c r="C89" s="83"/>
      <c r="D89" s="84"/>
      <c r="E89" s="85"/>
      <c r="F89" s="86"/>
      <c r="G89" s="27">
        <v>899</v>
      </c>
      <c r="H89" s="83"/>
      <c r="I89" s="84"/>
      <c r="J89" s="85"/>
      <c r="K89" s="86"/>
    </row>
    <row r="90" spans="1:11" x14ac:dyDescent="0.2">
      <c r="A90" s="30" t="s">
        <v>783</v>
      </c>
      <c r="B90" s="87">
        <v>100490.68956683384</v>
      </c>
      <c r="C90" s="88">
        <v>100592.04261971542</v>
      </c>
      <c r="D90" s="89">
        <v>109367.75413162113</v>
      </c>
      <c r="E90" s="90">
        <v>1145916.2714524611</v>
      </c>
      <c r="F90" s="29">
        <v>1419490.3613582181</v>
      </c>
      <c r="G90" s="87">
        <v>42517.011029311776</v>
      </c>
      <c r="H90" s="88">
        <v>42552.79621791406</v>
      </c>
      <c r="I90" s="89">
        <v>42989.820744539124</v>
      </c>
      <c r="J90" s="90">
        <v>1629057.9951582626</v>
      </c>
      <c r="K90" s="29">
        <v>1640334.0206951238</v>
      </c>
    </row>
    <row r="91" spans="1:11" ht="15" thickBot="1" x14ac:dyDescent="0.25">
      <c r="A91" s="30" t="s">
        <v>2652</v>
      </c>
      <c r="B91" s="87">
        <v>28990.281602244526</v>
      </c>
      <c r="C91" s="88">
        <v>28901.669630174478</v>
      </c>
      <c r="D91" s="89">
        <v>24928.03481692585</v>
      </c>
      <c r="E91" s="90">
        <v>1501789.9759603932</v>
      </c>
      <c r="F91" s="29">
        <v>1912936.860318539</v>
      </c>
      <c r="G91" s="87">
        <v>8774.4728124915146</v>
      </c>
      <c r="H91" s="88">
        <v>8768.9607189018261</v>
      </c>
      <c r="I91" s="89">
        <v>8890.6638240571192</v>
      </c>
      <c r="J91" s="90">
        <v>34964556.82007809</v>
      </c>
      <c r="K91" s="29">
        <v>34964429.625736833</v>
      </c>
    </row>
    <row r="92" spans="1:11" x14ac:dyDescent="0.2">
      <c r="A92" s="36" t="s">
        <v>770</v>
      </c>
      <c r="B92" s="91">
        <v>60324.214308220653</v>
      </c>
      <c r="C92" s="92">
        <v>60520.180677506774</v>
      </c>
      <c r="D92" s="93">
        <v>77437.27364485983</v>
      </c>
      <c r="E92" s="94">
        <v>166188.23941157971</v>
      </c>
      <c r="F92" s="95">
        <v>178878.22962962964</v>
      </c>
      <c r="G92" s="91">
        <v>33710.012294478533</v>
      </c>
      <c r="H92" s="92">
        <v>33736.621863013701</v>
      </c>
      <c r="I92" s="93">
        <v>34230.990808279254</v>
      </c>
      <c r="J92" s="94">
        <v>80220.036819875779</v>
      </c>
      <c r="K92" s="95">
        <v>81730.843013513513</v>
      </c>
    </row>
    <row r="93" spans="1:11" x14ac:dyDescent="0.2">
      <c r="A93" s="42" t="s">
        <v>771</v>
      </c>
      <c r="B93" s="96">
        <v>81816.475000000006</v>
      </c>
      <c r="C93" s="97">
        <v>81816.475000000006</v>
      </c>
      <c r="D93" s="98">
        <v>93662.159765976612</v>
      </c>
      <c r="E93" s="99">
        <v>283903.25323076925</v>
      </c>
      <c r="F93" s="100">
        <v>307849.39870129875</v>
      </c>
      <c r="G93" s="96">
        <v>37711.285352794912</v>
      </c>
      <c r="H93" s="97">
        <v>37724.233160728108</v>
      </c>
      <c r="I93" s="98">
        <v>38148.120979020976</v>
      </c>
      <c r="J93" s="99">
        <v>138895.123018018</v>
      </c>
      <c r="K93" s="100">
        <v>139987.60376551136</v>
      </c>
    </row>
    <row r="94" spans="1:11" x14ac:dyDescent="0.2">
      <c r="A94" s="30" t="s">
        <v>2653</v>
      </c>
      <c r="B94" s="87">
        <v>100461.59122807017</v>
      </c>
      <c r="C94" s="88">
        <v>100572.78681348285</v>
      </c>
      <c r="D94" s="89">
        <v>110118.55811335036</v>
      </c>
      <c r="E94" s="90">
        <v>600871.1</v>
      </c>
      <c r="F94" s="29">
        <v>628571.81992481207</v>
      </c>
      <c r="G94" s="87">
        <v>41242.608695652169</v>
      </c>
      <c r="H94" s="88">
        <v>41259.058866279069</v>
      </c>
      <c r="I94" s="89">
        <v>41725.309629331183</v>
      </c>
      <c r="J94" s="90">
        <v>298744.89583333337</v>
      </c>
      <c r="K94" s="29">
        <v>301617.03499999997</v>
      </c>
    </row>
    <row r="95" spans="1:11" x14ac:dyDescent="0.2">
      <c r="A95" s="42" t="s">
        <v>772</v>
      </c>
      <c r="B95" s="96">
        <v>120096.33571428573</v>
      </c>
      <c r="C95" s="97">
        <v>120198.80928571429</v>
      </c>
      <c r="D95" s="98">
        <v>124984.71130952382</v>
      </c>
      <c r="E95" s="99">
        <v>1531224.2546405825</v>
      </c>
      <c r="F95" s="100">
        <v>1830729.0811872908</v>
      </c>
      <c r="G95" s="96">
        <v>45890.346950549443</v>
      </c>
      <c r="H95" s="97">
        <v>45911.008693985146</v>
      </c>
      <c r="I95" s="98">
        <v>46152.650508345978</v>
      </c>
      <c r="J95" s="99">
        <v>599434.06002506264</v>
      </c>
      <c r="K95" s="100">
        <v>619511.43544092146</v>
      </c>
    </row>
    <row r="96" spans="1:11" ht="15" thickBot="1" x14ac:dyDescent="0.25">
      <c r="A96" s="48" t="s">
        <v>773</v>
      </c>
      <c r="B96" s="101">
        <v>136086.13579093799</v>
      </c>
      <c r="C96" s="102">
        <v>136086.13579093799</v>
      </c>
      <c r="D96" s="103">
        <v>139401.47130745003</v>
      </c>
      <c r="E96" s="104">
        <v>2834783.9950491805</v>
      </c>
      <c r="F96" s="105">
        <v>3585847.4587393594</v>
      </c>
      <c r="G96" s="101">
        <v>51369.600857142854</v>
      </c>
      <c r="H96" s="102">
        <v>51369.600857142854</v>
      </c>
      <c r="I96" s="103">
        <v>51632.343392532639</v>
      </c>
      <c r="J96" s="104">
        <v>971409.62316745427</v>
      </c>
      <c r="K96" s="105">
        <v>993303.75446088437</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4">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2759</v>
      </c>
      <c r="B1" s="387"/>
      <c r="C1" s="387"/>
      <c r="D1" s="387"/>
      <c r="E1" s="387"/>
      <c r="F1" s="387"/>
      <c r="G1" s="387"/>
      <c r="H1" s="387"/>
      <c r="I1" s="387"/>
      <c r="J1" s="387"/>
      <c r="K1" s="387"/>
      <c r="L1" s="387"/>
      <c r="M1" s="387"/>
      <c r="N1" s="387"/>
      <c r="O1" s="390" t="s">
        <v>2626</v>
      </c>
      <c r="P1" s="390"/>
      <c r="Q1" s="390"/>
      <c r="R1" s="380" t="s">
        <v>2474</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2475</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376</v>
      </c>
      <c r="C7" s="26">
        <v>1</v>
      </c>
      <c r="D7" s="27">
        <v>24</v>
      </c>
      <c r="E7" s="28">
        <v>286</v>
      </c>
      <c r="F7" s="107">
        <v>110</v>
      </c>
      <c r="G7" s="108">
        <v>140</v>
      </c>
      <c r="H7" s="109">
        <v>36</v>
      </c>
      <c r="I7" s="28">
        <v>3</v>
      </c>
      <c r="J7" s="28">
        <v>0</v>
      </c>
      <c r="K7" s="28">
        <v>47</v>
      </c>
      <c r="L7" s="29">
        <v>16</v>
      </c>
      <c r="AI7" s="14"/>
      <c r="AJ7" s="14"/>
    </row>
    <row r="8" spans="1:36" x14ac:dyDescent="0.2">
      <c r="A8" s="30" t="s">
        <v>775</v>
      </c>
      <c r="B8" s="310">
        <v>880.53432016942838</v>
      </c>
      <c r="C8" s="311" t="str">
        <f>IF('[1]Synth. SA auxiliaires'!$AL$40="non concerné","",'[1]Synth. SA auxiliaires'!$AL$40)</f>
        <v/>
      </c>
      <c r="D8" s="87">
        <v>756.94959890633663</v>
      </c>
      <c r="E8" s="88">
        <v>867.85967904686288</v>
      </c>
      <c r="F8" s="312">
        <v>789.73070730670759</v>
      </c>
      <c r="G8" s="313">
        <v>806.52604588935026</v>
      </c>
      <c r="H8" s="314">
        <v>1345.1067771987805</v>
      </c>
      <c r="I8" s="88">
        <v>1583.313259203939</v>
      </c>
      <c r="J8" s="88" t="s">
        <v>2654</v>
      </c>
      <c r="K8" s="88">
        <v>864.64420746635233</v>
      </c>
      <c r="L8" s="270">
        <v>1207.3767671262233</v>
      </c>
      <c r="AI8" s="14"/>
      <c r="AJ8" s="14"/>
    </row>
    <row r="9" spans="1:36" ht="15" thickBot="1" x14ac:dyDescent="0.25">
      <c r="A9" s="30" t="s">
        <v>2652</v>
      </c>
      <c r="B9" s="310">
        <v>650.50045878130732</v>
      </c>
      <c r="C9" s="298"/>
      <c r="D9" s="87">
        <v>568.79322517837807</v>
      </c>
      <c r="E9" s="88">
        <v>633.46054723900045</v>
      </c>
      <c r="F9" s="312">
        <v>447.08163020669298</v>
      </c>
      <c r="G9" s="313">
        <v>465.34763899843767</v>
      </c>
      <c r="H9" s="314">
        <v>1214.0660383789254</v>
      </c>
      <c r="I9" s="88">
        <v>505.35723284350377</v>
      </c>
      <c r="J9" s="88" t="s">
        <v>2654</v>
      </c>
      <c r="K9" s="88">
        <v>799.98800179990519</v>
      </c>
      <c r="L9" s="270">
        <v>363.63601745009299</v>
      </c>
      <c r="AI9" s="14"/>
      <c r="AJ9" s="14"/>
    </row>
    <row r="10" spans="1:36" x14ac:dyDescent="0.2">
      <c r="A10" s="36" t="s">
        <v>770</v>
      </c>
      <c r="B10" s="315">
        <v>389.48684685738135</v>
      </c>
      <c r="C10" s="301"/>
      <c r="D10" s="91">
        <v>430.87619254225666</v>
      </c>
      <c r="E10" s="92">
        <v>386.01700483748323</v>
      </c>
      <c r="F10" s="316">
        <v>440.23135953703706</v>
      </c>
      <c r="G10" s="317">
        <v>355.94192785841966</v>
      </c>
      <c r="H10" s="318">
        <v>468.57778484430918</v>
      </c>
      <c r="I10" s="92">
        <v>1072.28547008547</v>
      </c>
      <c r="J10" s="92" t="s">
        <v>2654</v>
      </c>
      <c r="K10" s="92">
        <v>287.00618854303548</v>
      </c>
      <c r="L10" s="271">
        <v>841.09199201534966</v>
      </c>
      <c r="AI10" s="14"/>
      <c r="AJ10" s="14"/>
    </row>
    <row r="11" spans="1:36" x14ac:dyDescent="0.2">
      <c r="A11" s="42" t="s">
        <v>771</v>
      </c>
      <c r="B11" s="319">
        <v>531.67774073111332</v>
      </c>
      <c r="C11" s="304"/>
      <c r="D11" s="96">
        <v>468.01798408319382</v>
      </c>
      <c r="E11" s="97">
        <v>540.94776640752252</v>
      </c>
      <c r="F11" s="320">
        <v>536.56957198742725</v>
      </c>
      <c r="G11" s="321">
        <v>538.42934268883005</v>
      </c>
      <c r="H11" s="322">
        <v>587.27369512367227</v>
      </c>
      <c r="I11" s="97">
        <v>1370.9636752136751</v>
      </c>
      <c r="J11" s="97" t="s">
        <v>2654</v>
      </c>
      <c r="K11" s="97">
        <v>463.09909508791134</v>
      </c>
      <c r="L11" s="272">
        <v>929.45514532922016</v>
      </c>
      <c r="AI11" s="14"/>
      <c r="AJ11" s="14"/>
    </row>
    <row r="12" spans="1:36" x14ac:dyDescent="0.2">
      <c r="A12" s="30" t="s">
        <v>2653</v>
      </c>
      <c r="B12" s="310">
        <v>750.85791369411186</v>
      </c>
      <c r="C12" s="298"/>
      <c r="D12" s="87">
        <v>565.10356958086663</v>
      </c>
      <c r="E12" s="88">
        <v>752.2648226943943</v>
      </c>
      <c r="F12" s="312">
        <v>740.65415980703779</v>
      </c>
      <c r="G12" s="313">
        <v>760.69649807607254</v>
      </c>
      <c r="H12" s="314">
        <v>817.09733615257255</v>
      </c>
      <c r="I12" s="88">
        <v>1868.7606837606836</v>
      </c>
      <c r="J12" s="88" t="s">
        <v>2654</v>
      </c>
      <c r="K12" s="88">
        <v>602.82064261555809</v>
      </c>
      <c r="L12" s="270">
        <v>1230.293011310001</v>
      </c>
      <c r="AI12" s="14"/>
      <c r="AJ12" s="14"/>
    </row>
    <row r="13" spans="1:36" x14ac:dyDescent="0.2">
      <c r="A13" s="42" t="s">
        <v>772</v>
      </c>
      <c r="B13" s="319">
        <v>981.28786341576142</v>
      </c>
      <c r="C13" s="304"/>
      <c r="D13" s="96">
        <v>910.0714097519683</v>
      </c>
      <c r="E13" s="97">
        <v>943.53400623450966</v>
      </c>
      <c r="F13" s="320">
        <v>907.8492501653958</v>
      </c>
      <c r="G13" s="321">
        <v>929.08591725175529</v>
      </c>
      <c r="H13" s="322">
        <v>1557.3324301260404</v>
      </c>
      <c r="I13" s="97">
        <v>1938.3865554725749</v>
      </c>
      <c r="J13" s="97" t="s">
        <v>2654</v>
      </c>
      <c r="K13" s="97">
        <v>913.3678596538507</v>
      </c>
      <c r="L13" s="272">
        <v>1529.0797591572837</v>
      </c>
      <c r="X13" s="14"/>
      <c r="Y13" s="14"/>
      <c r="Z13" s="14"/>
      <c r="AI13" s="14"/>
      <c r="AJ13" s="14"/>
    </row>
    <row r="14" spans="1:36" ht="15" thickBot="1" x14ac:dyDescent="0.25">
      <c r="A14" s="48" t="s">
        <v>773</v>
      </c>
      <c r="B14" s="323">
        <v>1482.2591453556397</v>
      </c>
      <c r="C14" s="307"/>
      <c r="D14" s="101">
        <v>1141.6994025930455</v>
      </c>
      <c r="E14" s="102">
        <v>1381.5133024917131</v>
      </c>
      <c r="F14" s="324">
        <v>1109.2944850148515</v>
      </c>
      <c r="G14" s="325">
        <v>1299.2247184572527</v>
      </c>
      <c r="H14" s="326">
        <v>3249.3691607142855</v>
      </c>
      <c r="I14" s="102">
        <v>1980.1620784997099</v>
      </c>
      <c r="J14" s="102" t="s">
        <v>2654</v>
      </c>
      <c r="K14" s="102">
        <v>1497.0790118985262</v>
      </c>
      <c r="L14" s="273">
        <v>1673.9828448375038</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376</v>
      </c>
      <c r="C19" s="26">
        <v>1</v>
      </c>
      <c r="D19" s="149">
        <v>24</v>
      </c>
      <c r="E19" s="90">
        <v>78</v>
      </c>
      <c r="F19" s="137">
        <v>32</v>
      </c>
      <c r="G19" s="90">
        <v>107</v>
      </c>
      <c r="H19" s="137">
        <v>33</v>
      </c>
      <c r="I19" s="90">
        <v>18</v>
      </c>
      <c r="J19" s="28">
        <v>2</v>
      </c>
      <c r="K19" s="137">
        <v>16</v>
      </c>
      <c r="L19" s="154">
        <v>3</v>
      </c>
      <c r="M19" s="90">
        <v>0</v>
      </c>
      <c r="N19" s="28">
        <v>0</v>
      </c>
      <c r="O19" s="29">
        <v>0</v>
      </c>
    </row>
    <row r="20" spans="1:26" x14ac:dyDescent="0.2">
      <c r="A20" s="30" t="s">
        <v>775</v>
      </c>
      <c r="B20" s="274">
        <v>880.53432016942838</v>
      </c>
      <c r="C20" s="298" t="str">
        <f>C8</f>
        <v/>
      </c>
      <c r="D20" s="299">
        <v>756.94959890633663</v>
      </c>
      <c r="E20" s="277">
        <v>812.9681060159171</v>
      </c>
      <c r="F20" s="278">
        <v>733.0895479530094</v>
      </c>
      <c r="G20" s="277">
        <v>797.73686346659827</v>
      </c>
      <c r="H20" s="278">
        <v>835.02430404796849</v>
      </c>
      <c r="I20" s="277">
        <v>964.04555432235406</v>
      </c>
      <c r="J20" s="88">
        <v>1642.4014108029303</v>
      </c>
      <c r="K20" s="278">
        <v>1736.6388237342417</v>
      </c>
      <c r="L20" s="300">
        <v>1583.313259203939</v>
      </c>
      <c r="M20" s="277" t="s">
        <v>2654</v>
      </c>
      <c r="N20" s="88" t="s">
        <v>2654</v>
      </c>
      <c r="O20" s="270" t="s">
        <v>2654</v>
      </c>
    </row>
    <row r="21" spans="1:26" ht="15" thickBot="1" x14ac:dyDescent="0.25">
      <c r="A21" s="30" t="s">
        <v>2652</v>
      </c>
      <c r="B21" s="274">
        <v>650.50045878130732</v>
      </c>
      <c r="C21" s="298"/>
      <c r="D21" s="299">
        <v>568.79322517837807</v>
      </c>
      <c r="E21" s="277">
        <v>431.14547803533293</v>
      </c>
      <c r="F21" s="278">
        <v>479.03209649731559</v>
      </c>
      <c r="G21" s="277">
        <v>412.4763513505244</v>
      </c>
      <c r="H21" s="278">
        <v>604.95633694518642</v>
      </c>
      <c r="I21" s="277">
        <v>915.50582598696019</v>
      </c>
      <c r="J21" s="88">
        <v>923.91787170828036</v>
      </c>
      <c r="K21" s="278">
        <v>1392.5067316848383</v>
      </c>
      <c r="L21" s="300">
        <v>505.35723284350377</v>
      </c>
      <c r="M21" s="277" t="s">
        <v>2654</v>
      </c>
      <c r="N21" s="88" t="s">
        <v>2654</v>
      </c>
      <c r="O21" s="270" t="s">
        <v>2654</v>
      </c>
    </row>
    <row r="22" spans="1:26" x14ac:dyDescent="0.2">
      <c r="A22" s="36" t="s">
        <v>770</v>
      </c>
      <c r="B22" s="280">
        <v>389.48684685738135</v>
      </c>
      <c r="C22" s="301"/>
      <c r="D22" s="302">
        <v>430.87619254225666</v>
      </c>
      <c r="E22" s="283">
        <v>455.98852545845853</v>
      </c>
      <c r="F22" s="284">
        <v>284.09375380339969</v>
      </c>
      <c r="G22" s="283">
        <v>371.23418720103427</v>
      </c>
      <c r="H22" s="284">
        <v>258.62197164351858</v>
      </c>
      <c r="I22" s="283">
        <v>457.99369278041081</v>
      </c>
      <c r="J22" s="92">
        <v>903.26711343630632</v>
      </c>
      <c r="K22" s="284">
        <v>491.54014226029938</v>
      </c>
      <c r="L22" s="303">
        <v>1072.28547008547</v>
      </c>
      <c r="M22" s="283" t="s">
        <v>2654</v>
      </c>
      <c r="N22" s="92" t="s">
        <v>2654</v>
      </c>
      <c r="O22" s="271" t="s">
        <v>2654</v>
      </c>
    </row>
    <row r="23" spans="1:26" x14ac:dyDescent="0.2">
      <c r="A23" s="42" t="s">
        <v>771</v>
      </c>
      <c r="B23" s="286">
        <v>531.67774073111332</v>
      </c>
      <c r="C23" s="304"/>
      <c r="D23" s="305">
        <v>468.01798408319382</v>
      </c>
      <c r="E23" s="289">
        <v>578.34628252809489</v>
      </c>
      <c r="F23" s="290">
        <v>493.23471321063408</v>
      </c>
      <c r="G23" s="289">
        <v>542.03741609013332</v>
      </c>
      <c r="H23" s="290">
        <v>509.3260580678936</v>
      </c>
      <c r="I23" s="289">
        <v>579.18852498446734</v>
      </c>
      <c r="J23" s="97">
        <v>1180.4424749487903</v>
      </c>
      <c r="K23" s="290">
        <v>719.60951420125946</v>
      </c>
      <c r="L23" s="306">
        <v>1370.9636752136751</v>
      </c>
      <c r="M23" s="289" t="s">
        <v>2654</v>
      </c>
      <c r="N23" s="97" t="s">
        <v>2654</v>
      </c>
      <c r="O23" s="272" t="s">
        <v>2654</v>
      </c>
    </row>
    <row r="24" spans="1:26" x14ac:dyDescent="0.2">
      <c r="A24" s="30" t="s">
        <v>2653</v>
      </c>
      <c r="B24" s="274">
        <v>750.85791369411186</v>
      </c>
      <c r="C24" s="298"/>
      <c r="D24" s="299">
        <v>565.10356958086663</v>
      </c>
      <c r="E24" s="277">
        <v>749.21469188266872</v>
      </c>
      <c r="F24" s="278">
        <v>725.29604049188777</v>
      </c>
      <c r="G24" s="277">
        <v>751.62630000000001</v>
      </c>
      <c r="H24" s="278">
        <v>803.49129032258054</v>
      </c>
      <c r="I24" s="277">
        <v>718.4357738179898</v>
      </c>
      <c r="J24" s="88">
        <v>1642.4014108029305</v>
      </c>
      <c r="K24" s="278">
        <v>1012.579196217494</v>
      </c>
      <c r="L24" s="300">
        <v>1868.7606837606836</v>
      </c>
      <c r="M24" s="277" t="s">
        <v>2654</v>
      </c>
      <c r="N24" s="88" t="s">
        <v>2654</v>
      </c>
      <c r="O24" s="270" t="s">
        <v>2654</v>
      </c>
    </row>
    <row r="25" spans="1:26" x14ac:dyDescent="0.2">
      <c r="A25" s="42" t="s">
        <v>772</v>
      </c>
      <c r="B25" s="286">
        <v>981.28786341576142</v>
      </c>
      <c r="C25" s="304"/>
      <c r="D25" s="305">
        <v>910.0714097519683</v>
      </c>
      <c r="E25" s="289">
        <v>961.59512219330361</v>
      </c>
      <c r="F25" s="290">
        <v>837.07699452142992</v>
      </c>
      <c r="G25" s="289">
        <v>908.9895278722372</v>
      </c>
      <c r="H25" s="290">
        <v>930.07716900702098</v>
      </c>
      <c r="I25" s="289">
        <v>883.20115343915359</v>
      </c>
      <c r="J25" s="97">
        <v>2104.3603466570703</v>
      </c>
      <c r="K25" s="290">
        <v>2256.3319826007328</v>
      </c>
      <c r="L25" s="306">
        <v>1938.3865554725749</v>
      </c>
      <c r="M25" s="289" t="s">
        <v>2654</v>
      </c>
      <c r="N25" s="97" t="s">
        <v>2654</v>
      </c>
      <c r="O25" s="272" t="s">
        <v>2654</v>
      </c>
    </row>
    <row r="26" spans="1:26" ht="15" thickBot="1" x14ac:dyDescent="0.25">
      <c r="A26" s="48" t="s">
        <v>773</v>
      </c>
      <c r="B26" s="292">
        <v>1482.2591453556397</v>
      </c>
      <c r="C26" s="307"/>
      <c r="D26" s="308">
        <v>1141.6994025930455</v>
      </c>
      <c r="E26" s="295">
        <v>1127.2462436842911</v>
      </c>
      <c r="F26" s="296">
        <v>1031.1008918173648</v>
      </c>
      <c r="G26" s="295">
        <v>1230.9676698020126</v>
      </c>
      <c r="H26" s="296">
        <v>1314.4957408742623</v>
      </c>
      <c r="I26" s="295">
        <v>1503.1236022908645</v>
      </c>
      <c r="J26" s="102">
        <v>2381.5357081695543</v>
      </c>
      <c r="K26" s="296">
        <v>4090.9043848039214</v>
      </c>
      <c r="L26" s="309">
        <v>1980.1620784997099</v>
      </c>
      <c r="M26" s="295" t="s">
        <v>2654</v>
      </c>
      <c r="N26" s="102" t="s">
        <v>2654</v>
      </c>
      <c r="O26" s="27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376</v>
      </c>
      <c r="C31" s="58">
        <v>1</v>
      </c>
      <c r="D31" s="127">
        <v>32</v>
      </c>
      <c r="E31" s="28">
        <v>0</v>
      </c>
      <c r="F31" s="28">
        <v>2</v>
      </c>
      <c r="G31" s="28">
        <v>3</v>
      </c>
      <c r="H31" s="143">
        <v>9</v>
      </c>
      <c r="I31" s="90">
        <v>0</v>
      </c>
      <c r="J31" s="28">
        <v>0</v>
      </c>
      <c r="K31" s="28">
        <v>0</v>
      </c>
      <c r="L31" s="28">
        <v>1</v>
      </c>
      <c r="M31" s="137">
        <v>0</v>
      </c>
      <c r="N31" s="162">
        <v>16</v>
      </c>
    </row>
    <row r="32" spans="1:26" x14ac:dyDescent="0.2">
      <c r="A32" s="30" t="s">
        <v>775</v>
      </c>
      <c r="B32" s="274">
        <v>880.53432016942838</v>
      </c>
      <c r="C32" s="275" t="str">
        <f>C8</f>
        <v/>
      </c>
      <c r="D32" s="276">
        <v>705.1251529105316</v>
      </c>
      <c r="E32" s="88" t="s">
        <v>2654</v>
      </c>
      <c r="F32" s="88">
        <v>2400.5274482109226</v>
      </c>
      <c r="G32" s="88">
        <v>2029.6104927536235</v>
      </c>
      <c r="H32" s="89">
        <v>747.16555586306504</v>
      </c>
      <c r="I32" s="277" t="s">
        <v>2654</v>
      </c>
      <c r="J32" s="88" t="s">
        <v>2654</v>
      </c>
      <c r="K32" s="88" t="s">
        <v>2654</v>
      </c>
      <c r="L32" s="88">
        <v>459.89648033126298</v>
      </c>
      <c r="M32" s="278" t="s">
        <v>2654</v>
      </c>
      <c r="N32" s="279">
        <v>1207.3767671262233</v>
      </c>
    </row>
    <row r="33" spans="1:20" ht="15" thickBot="1" x14ac:dyDescent="0.25">
      <c r="A33" s="30" t="s">
        <v>2652</v>
      </c>
      <c r="B33" s="274">
        <v>650.50045878130732</v>
      </c>
      <c r="C33" s="275"/>
      <c r="D33" s="276">
        <v>558.40308112496371</v>
      </c>
      <c r="E33" s="88" t="s">
        <v>2654</v>
      </c>
      <c r="F33" s="88">
        <v>103.83300376647844</v>
      </c>
      <c r="G33" s="88">
        <v>1720.9716871020805</v>
      </c>
      <c r="H33" s="89">
        <v>380.44245289517352</v>
      </c>
      <c r="I33" s="277" t="s">
        <v>2654</v>
      </c>
      <c r="J33" s="88" t="s">
        <v>2654</v>
      </c>
      <c r="K33" s="88" t="s">
        <v>2654</v>
      </c>
      <c r="L33" s="88">
        <v>0</v>
      </c>
      <c r="M33" s="278" t="s">
        <v>2654</v>
      </c>
      <c r="N33" s="279">
        <v>363.63601745009299</v>
      </c>
    </row>
    <row r="34" spans="1:20" x14ac:dyDescent="0.2">
      <c r="A34" s="36" t="s">
        <v>770</v>
      </c>
      <c r="B34" s="280">
        <v>389.48684685738135</v>
      </c>
      <c r="C34" s="281"/>
      <c r="D34" s="282">
        <v>259.41744318854506</v>
      </c>
      <c r="E34" s="92" t="s">
        <v>2654</v>
      </c>
      <c r="F34" s="92">
        <v>2317.4610451977401</v>
      </c>
      <c r="G34" s="92">
        <v>775.29909565217395</v>
      </c>
      <c r="H34" s="93">
        <v>402.376416107159</v>
      </c>
      <c r="I34" s="283" t="s">
        <v>2654</v>
      </c>
      <c r="J34" s="92" t="s">
        <v>2654</v>
      </c>
      <c r="K34" s="92" t="s">
        <v>2654</v>
      </c>
      <c r="L34" s="92">
        <v>459.89648033126298</v>
      </c>
      <c r="M34" s="284" t="s">
        <v>2654</v>
      </c>
      <c r="N34" s="285">
        <v>841.09199201534966</v>
      </c>
    </row>
    <row r="35" spans="1:20" x14ac:dyDescent="0.2">
      <c r="A35" s="42" t="s">
        <v>771</v>
      </c>
      <c r="B35" s="286">
        <v>531.67774073111332</v>
      </c>
      <c r="C35" s="287"/>
      <c r="D35" s="288">
        <v>425.03735206915957</v>
      </c>
      <c r="E35" s="97" t="s">
        <v>2654</v>
      </c>
      <c r="F35" s="97">
        <v>2348.6109463276835</v>
      </c>
      <c r="G35" s="97">
        <v>813.24773913043475</v>
      </c>
      <c r="H35" s="98">
        <v>483.93767123287677</v>
      </c>
      <c r="I35" s="289" t="s">
        <v>2654</v>
      </c>
      <c r="J35" s="97" t="s">
        <v>2654</v>
      </c>
      <c r="K35" s="97" t="s">
        <v>2654</v>
      </c>
      <c r="L35" s="97">
        <v>459.89648033126298</v>
      </c>
      <c r="M35" s="290" t="s">
        <v>2654</v>
      </c>
      <c r="N35" s="291">
        <v>929.45514532922016</v>
      </c>
    </row>
    <row r="36" spans="1:20" x14ac:dyDescent="0.2">
      <c r="A36" s="30" t="s">
        <v>2653</v>
      </c>
      <c r="B36" s="274">
        <v>750.85791369411186</v>
      </c>
      <c r="C36" s="275"/>
      <c r="D36" s="276">
        <v>560.68931176058538</v>
      </c>
      <c r="E36" s="88" t="s">
        <v>2654</v>
      </c>
      <c r="F36" s="88">
        <v>2400.5274482109226</v>
      </c>
      <c r="G36" s="88">
        <v>876.4954782608695</v>
      </c>
      <c r="H36" s="89">
        <v>708.09090909090912</v>
      </c>
      <c r="I36" s="277" t="s">
        <v>2654</v>
      </c>
      <c r="J36" s="88" t="s">
        <v>2654</v>
      </c>
      <c r="K36" s="88" t="s">
        <v>2654</v>
      </c>
      <c r="L36" s="88">
        <v>459.89648033126298</v>
      </c>
      <c r="M36" s="278" t="s">
        <v>2654</v>
      </c>
      <c r="N36" s="279">
        <v>1230.293011310001</v>
      </c>
    </row>
    <row r="37" spans="1:20" x14ac:dyDescent="0.2">
      <c r="A37" s="42" t="s">
        <v>772</v>
      </c>
      <c r="B37" s="286">
        <v>981.28786341576142</v>
      </c>
      <c r="C37" s="287"/>
      <c r="D37" s="288">
        <v>780.79903068283807</v>
      </c>
      <c r="E37" s="97" t="s">
        <v>2654</v>
      </c>
      <c r="F37" s="97">
        <v>2452.4439500941621</v>
      </c>
      <c r="G37" s="97">
        <v>2669.4157391304352</v>
      </c>
      <c r="H37" s="98">
        <v>837.02413043478248</v>
      </c>
      <c r="I37" s="289" t="s">
        <v>2654</v>
      </c>
      <c r="J37" s="97" t="s">
        <v>2654</v>
      </c>
      <c r="K37" s="97" t="s">
        <v>2654</v>
      </c>
      <c r="L37" s="97">
        <v>459.89648033126298</v>
      </c>
      <c r="M37" s="290" t="s">
        <v>2654</v>
      </c>
      <c r="N37" s="291">
        <v>1529.0797591572837</v>
      </c>
    </row>
    <row r="38" spans="1:20" ht="15" thickBot="1" x14ac:dyDescent="0.25">
      <c r="A38" s="48" t="s">
        <v>773</v>
      </c>
      <c r="B38" s="292">
        <v>1482.2591453556397</v>
      </c>
      <c r="C38" s="293"/>
      <c r="D38" s="294">
        <v>1256.7320681083286</v>
      </c>
      <c r="E38" s="102" t="s">
        <v>2654</v>
      </c>
      <c r="F38" s="102">
        <v>2483.5938512241055</v>
      </c>
      <c r="G38" s="102">
        <v>3745.1678956521746</v>
      </c>
      <c r="H38" s="103">
        <v>1215.4533558776168</v>
      </c>
      <c r="I38" s="295" t="s">
        <v>2654</v>
      </c>
      <c r="J38" s="102" t="s">
        <v>2654</v>
      </c>
      <c r="K38" s="102" t="s">
        <v>2654</v>
      </c>
      <c r="L38" s="102">
        <v>459.89648033126298</v>
      </c>
      <c r="M38" s="296" t="s">
        <v>2654</v>
      </c>
      <c r="N38" s="297">
        <v>1673.9828448375038</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531.67774073111332</v>
      </c>
      <c r="B41" s="184">
        <f t="shared" si="0"/>
        <v>0</v>
      </c>
      <c r="C41" s="184">
        <f t="shared" si="0"/>
        <v>468.01798408319382</v>
      </c>
      <c r="D41" s="184">
        <f t="shared" si="0"/>
        <v>540.94776640752252</v>
      </c>
      <c r="E41" s="184">
        <f t="shared" si="0"/>
        <v>536.56957198742725</v>
      </c>
      <c r="F41" s="184">
        <f t="shared" si="0"/>
        <v>538.42934268883005</v>
      </c>
      <c r="G41" s="184">
        <f t="shared" si="0"/>
        <v>587.27369512367227</v>
      </c>
      <c r="H41" s="184">
        <f t="shared" si="0"/>
        <v>1370.9636752136751</v>
      </c>
      <c r="I41" s="184" t="str">
        <f t="shared" si="0"/>
        <v/>
      </c>
      <c r="J41" s="184">
        <f t="shared" si="0"/>
        <v>463.09909508791134</v>
      </c>
      <c r="K41" s="184">
        <f t="shared" si="0"/>
        <v>929.45514532922016</v>
      </c>
      <c r="L41" s="183" t="s">
        <v>778</v>
      </c>
      <c r="M41" s="184">
        <f t="shared" ref="M41:S41" si="1">IF(H31=0,"",H35)</f>
        <v>483.93767123287677</v>
      </c>
      <c r="N41" s="184" t="str">
        <f t="shared" si="1"/>
        <v/>
      </c>
      <c r="O41" s="184" t="str">
        <f t="shared" si="1"/>
        <v/>
      </c>
      <c r="P41" s="184" t="str">
        <f t="shared" si="1"/>
        <v/>
      </c>
      <c r="Q41" s="184">
        <f t="shared" si="1"/>
        <v>459.89648033126298</v>
      </c>
      <c r="R41" s="184" t="str">
        <f t="shared" si="1"/>
        <v/>
      </c>
      <c r="S41" s="184">
        <f t="shared" si="1"/>
        <v>929.45514532922016</v>
      </c>
    </row>
    <row r="42" spans="1:20" x14ac:dyDescent="0.2">
      <c r="A42" s="184">
        <f t="shared" ref="A42:K42" si="2">IF(B7=0,"",B12-B11)</f>
        <v>219.18017296299854</v>
      </c>
      <c r="B42" s="184">
        <f t="shared" si="2"/>
        <v>0</v>
      </c>
      <c r="C42" s="184">
        <f t="shared" si="2"/>
        <v>97.08558549767281</v>
      </c>
      <c r="D42" s="184">
        <f t="shared" si="2"/>
        <v>211.31705628687178</v>
      </c>
      <c r="E42" s="184">
        <f t="shared" si="2"/>
        <v>204.08458781961053</v>
      </c>
      <c r="F42" s="184">
        <f t="shared" si="2"/>
        <v>222.2671553872425</v>
      </c>
      <c r="G42" s="184">
        <f t="shared" si="2"/>
        <v>229.82364102890028</v>
      </c>
      <c r="H42" s="184">
        <f t="shared" si="2"/>
        <v>497.79700854700855</v>
      </c>
      <c r="I42" s="184" t="str">
        <f t="shared" si="2"/>
        <v/>
      </c>
      <c r="J42" s="184">
        <f t="shared" si="2"/>
        <v>139.72154752764675</v>
      </c>
      <c r="K42" s="184">
        <f t="shared" si="2"/>
        <v>300.83786598078086</v>
      </c>
      <c r="L42" s="183" t="s">
        <v>779</v>
      </c>
      <c r="M42" s="184">
        <f t="shared" ref="M42:S42" si="3">IF(H31=0,"",H36-H35)</f>
        <v>224.15323785803236</v>
      </c>
      <c r="N42" s="184" t="str">
        <f t="shared" si="3"/>
        <v/>
      </c>
      <c r="O42" s="184" t="str">
        <f t="shared" si="3"/>
        <v/>
      </c>
      <c r="P42" s="184" t="str">
        <f t="shared" si="3"/>
        <v/>
      </c>
      <c r="Q42" s="184">
        <f t="shared" si="3"/>
        <v>0</v>
      </c>
      <c r="R42" s="184" t="str">
        <f t="shared" si="3"/>
        <v/>
      </c>
      <c r="S42" s="184">
        <f t="shared" si="3"/>
        <v>300.83786598078086</v>
      </c>
    </row>
    <row r="43" spans="1:20" x14ac:dyDescent="0.2">
      <c r="A43" s="184">
        <f t="shared" ref="A43:K43" si="4">IF(B7=0,"",B13-B12)</f>
        <v>230.42994972164956</v>
      </c>
      <c r="B43" s="184">
        <f t="shared" si="4"/>
        <v>0</v>
      </c>
      <c r="C43" s="184">
        <f t="shared" si="4"/>
        <v>344.96784017110167</v>
      </c>
      <c r="D43" s="184">
        <f t="shared" si="4"/>
        <v>191.26918354011536</v>
      </c>
      <c r="E43" s="184">
        <f t="shared" si="4"/>
        <v>167.19509035835802</v>
      </c>
      <c r="F43" s="184">
        <f t="shared" si="4"/>
        <v>168.38941917568275</v>
      </c>
      <c r="G43" s="184">
        <f t="shared" si="4"/>
        <v>740.23509397346788</v>
      </c>
      <c r="H43" s="184">
        <f t="shared" si="4"/>
        <v>69.62587171189125</v>
      </c>
      <c r="I43" s="184" t="str">
        <f t="shared" si="4"/>
        <v/>
      </c>
      <c r="J43" s="184">
        <f t="shared" si="4"/>
        <v>310.54721703829262</v>
      </c>
      <c r="K43" s="184">
        <f t="shared" si="4"/>
        <v>298.78674784728264</v>
      </c>
      <c r="L43" s="183" t="s">
        <v>780</v>
      </c>
      <c r="M43" s="184">
        <f t="shared" ref="M43:S43" si="5">IF(H31=0,"",H37-H36)</f>
        <v>128.93322134387336</v>
      </c>
      <c r="N43" s="184" t="str">
        <f t="shared" si="5"/>
        <v/>
      </c>
      <c r="O43" s="184" t="str">
        <f t="shared" si="5"/>
        <v/>
      </c>
      <c r="P43" s="184" t="str">
        <f t="shared" si="5"/>
        <v/>
      </c>
      <c r="Q43" s="184">
        <f t="shared" si="5"/>
        <v>0</v>
      </c>
      <c r="R43" s="184" t="str">
        <f t="shared" si="5"/>
        <v/>
      </c>
      <c r="S43" s="184">
        <f t="shared" si="5"/>
        <v>298.78674784728264</v>
      </c>
    </row>
    <row r="44" spans="1:20" x14ac:dyDescent="0.2">
      <c r="A44" s="184">
        <f t="shared" ref="A44:K44" si="6">IF(B7=0,"",B11-B10)</f>
        <v>142.19089387373197</v>
      </c>
      <c r="B44" s="184">
        <f t="shared" si="6"/>
        <v>0</v>
      </c>
      <c r="C44" s="184">
        <f t="shared" si="6"/>
        <v>37.141791540937163</v>
      </c>
      <c r="D44" s="184">
        <f t="shared" si="6"/>
        <v>154.93076157003929</v>
      </c>
      <c r="E44" s="184">
        <f t="shared" si="6"/>
        <v>96.338212450390188</v>
      </c>
      <c r="F44" s="184">
        <f t="shared" si="6"/>
        <v>182.48741483041039</v>
      </c>
      <c r="G44" s="184">
        <f t="shared" si="6"/>
        <v>118.69591027936309</v>
      </c>
      <c r="H44" s="184">
        <f t="shared" si="6"/>
        <v>298.67820512820504</v>
      </c>
      <c r="I44" s="184" t="str">
        <f t="shared" si="6"/>
        <v/>
      </c>
      <c r="J44" s="184">
        <f t="shared" si="6"/>
        <v>176.09290654487586</v>
      </c>
      <c r="K44" s="184">
        <f t="shared" si="6"/>
        <v>88.363153313870498</v>
      </c>
      <c r="L44" s="183" t="s">
        <v>781</v>
      </c>
      <c r="M44" s="184">
        <f t="shared" ref="M44:S44" si="7">IF(H31=0,"",H35-H34)</f>
        <v>81.561255125717764</v>
      </c>
      <c r="N44" s="184" t="str">
        <f t="shared" si="7"/>
        <v/>
      </c>
      <c r="O44" s="184" t="str">
        <f t="shared" si="7"/>
        <v/>
      </c>
      <c r="P44" s="184" t="str">
        <f t="shared" si="7"/>
        <v/>
      </c>
      <c r="Q44" s="184">
        <f t="shared" si="7"/>
        <v>0</v>
      </c>
      <c r="R44" s="184" t="str">
        <f t="shared" si="7"/>
        <v/>
      </c>
      <c r="S44" s="184">
        <f t="shared" si="7"/>
        <v>88.363153313870498</v>
      </c>
    </row>
    <row r="45" spans="1:20" x14ac:dyDescent="0.2">
      <c r="A45" s="184">
        <f t="shared" ref="A45:K45" si="8">IF(B7=0,"",B14-B13)</f>
        <v>500.97128193987828</v>
      </c>
      <c r="B45" s="184">
        <f t="shared" si="8"/>
        <v>0</v>
      </c>
      <c r="C45" s="184">
        <f t="shared" si="8"/>
        <v>231.62799284107723</v>
      </c>
      <c r="D45" s="184">
        <f t="shared" si="8"/>
        <v>437.97929625720349</v>
      </c>
      <c r="E45" s="184">
        <f t="shared" si="8"/>
        <v>201.44523484945569</v>
      </c>
      <c r="F45" s="184">
        <f t="shared" si="8"/>
        <v>370.13880120549743</v>
      </c>
      <c r="G45" s="184">
        <f t="shared" si="8"/>
        <v>1692.0367305882451</v>
      </c>
      <c r="H45" s="184">
        <f t="shared" si="8"/>
        <v>41.775523027135023</v>
      </c>
      <c r="I45" s="184" t="str">
        <f t="shared" si="8"/>
        <v/>
      </c>
      <c r="J45" s="184">
        <f t="shared" si="8"/>
        <v>583.71115224467553</v>
      </c>
      <c r="K45" s="184">
        <f t="shared" si="8"/>
        <v>144.9030856802201</v>
      </c>
      <c r="L45" s="183" t="s">
        <v>782</v>
      </c>
      <c r="M45" s="184">
        <f t="shared" ref="M45:S45" si="9">IF(H31=0,"",H38-H37)</f>
        <v>378.42922544283431</v>
      </c>
      <c r="N45" s="184" t="str">
        <f t="shared" si="9"/>
        <v/>
      </c>
      <c r="O45" s="184" t="str">
        <f t="shared" si="9"/>
        <v/>
      </c>
      <c r="P45" s="184" t="str">
        <f t="shared" si="9"/>
        <v/>
      </c>
      <c r="Q45" s="184">
        <f t="shared" si="9"/>
        <v>0</v>
      </c>
      <c r="R45" s="184" t="str">
        <f t="shared" si="9"/>
        <v/>
      </c>
      <c r="S45" s="184">
        <f t="shared" si="9"/>
        <v>144.9030856802201</v>
      </c>
    </row>
    <row r="46" spans="1:20" x14ac:dyDescent="0.2">
      <c r="A46" s="184">
        <f t="shared" ref="A46:K46" si="10">IF(B7=0,"",B8)</f>
        <v>880.53432016942838</v>
      </c>
      <c r="B46" s="184" t="str">
        <f t="shared" si="10"/>
        <v/>
      </c>
      <c r="C46" s="184">
        <f t="shared" si="10"/>
        <v>756.94959890633663</v>
      </c>
      <c r="D46" s="184">
        <f t="shared" si="10"/>
        <v>867.85967904686288</v>
      </c>
      <c r="E46" s="184">
        <f t="shared" si="10"/>
        <v>789.73070730670759</v>
      </c>
      <c r="F46" s="184">
        <f t="shared" si="10"/>
        <v>806.52604588935026</v>
      </c>
      <c r="G46" s="184">
        <f t="shared" si="10"/>
        <v>1345.1067771987805</v>
      </c>
      <c r="H46" s="184">
        <f t="shared" si="10"/>
        <v>1583.313259203939</v>
      </c>
      <c r="I46" s="184" t="str">
        <f t="shared" si="10"/>
        <v/>
      </c>
      <c r="J46" s="184">
        <f t="shared" si="10"/>
        <v>864.64420746635233</v>
      </c>
      <c r="K46" s="184">
        <f t="shared" si="10"/>
        <v>1207.3767671262233</v>
      </c>
      <c r="L46" s="183" t="s">
        <v>783</v>
      </c>
      <c r="M46" s="184">
        <f t="shared" ref="M46:S46" si="11">IF(H31=0,"",H32)</f>
        <v>747.16555586306504</v>
      </c>
      <c r="N46" s="184" t="str">
        <f t="shared" si="11"/>
        <v/>
      </c>
      <c r="O46" s="184" t="str">
        <f t="shared" si="11"/>
        <v/>
      </c>
      <c r="P46" s="184" t="str">
        <f t="shared" si="11"/>
        <v/>
      </c>
      <c r="Q46" s="184">
        <f t="shared" si="11"/>
        <v>459.89648033126298</v>
      </c>
      <c r="R46" s="184" t="str">
        <f t="shared" si="11"/>
        <v/>
      </c>
      <c r="S46" s="184">
        <f t="shared" si="11"/>
        <v>1207.3767671262233</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531.67774073111332</v>
      </c>
      <c r="C49" s="184">
        <v>0</v>
      </c>
      <c r="D49" s="184">
        <f t="shared" ref="D49:O49" si="12">IF(D19=0,"",D23)</f>
        <v>468.01798408319382</v>
      </c>
      <c r="E49" s="184">
        <f t="shared" si="12"/>
        <v>578.34628252809489</v>
      </c>
      <c r="F49" s="184">
        <f t="shared" si="12"/>
        <v>493.23471321063408</v>
      </c>
      <c r="G49" s="184">
        <f t="shared" si="12"/>
        <v>542.03741609013332</v>
      </c>
      <c r="H49" s="184">
        <f t="shared" si="12"/>
        <v>509.3260580678936</v>
      </c>
      <c r="I49" s="184">
        <f t="shared" si="12"/>
        <v>579.18852498446734</v>
      </c>
      <c r="J49" s="184">
        <f t="shared" si="12"/>
        <v>1180.4424749487903</v>
      </c>
      <c r="K49" s="184">
        <f t="shared" si="12"/>
        <v>719.60951420125946</v>
      </c>
      <c r="L49" s="184">
        <f t="shared" si="12"/>
        <v>1370.9636752136751</v>
      </c>
      <c r="M49" s="184" t="str">
        <f t="shared" si="12"/>
        <v/>
      </c>
      <c r="N49" s="184" t="str">
        <f t="shared" si="12"/>
        <v/>
      </c>
      <c r="O49" s="184" t="str">
        <f t="shared" si="12"/>
        <v/>
      </c>
      <c r="P49" s="184">
        <f>IF(D31=0,"",D35)</f>
        <v>425.03735206915957</v>
      </c>
      <c r="Q49" s="184" t="str">
        <f>IF(E31=0,"",E35)</f>
        <v/>
      </c>
      <c r="R49" s="184">
        <f>IF(F31=0,"",F35)</f>
        <v>2348.6109463276835</v>
      </c>
      <c r="S49" s="184">
        <f>IF(G31=0,"",G35)</f>
        <v>813.24773913043475</v>
      </c>
    </row>
    <row r="50" spans="1:29" x14ac:dyDescent="0.2">
      <c r="A50" s="183" t="s">
        <v>779</v>
      </c>
      <c r="B50" s="184">
        <f>IF(B19=0,"",B24-B23)</f>
        <v>219.18017296299854</v>
      </c>
      <c r="C50" s="184">
        <v>0</v>
      </c>
      <c r="D50" s="184">
        <f t="shared" ref="D50:O50" si="13">IF(D19=0,"",D24-D23)</f>
        <v>97.08558549767281</v>
      </c>
      <c r="E50" s="184">
        <f t="shared" si="13"/>
        <v>170.86840935457383</v>
      </c>
      <c r="F50" s="184">
        <f t="shared" si="13"/>
        <v>232.06132728125368</v>
      </c>
      <c r="G50" s="184">
        <f t="shared" si="13"/>
        <v>209.58888390986669</v>
      </c>
      <c r="H50" s="184">
        <f t="shared" si="13"/>
        <v>294.16523225468694</v>
      </c>
      <c r="I50" s="184">
        <f t="shared" si="13"/>
        <v>139.24724883352246</v>
      </c>
      <c r="J50" s="184">
        <f t="shared" si="13"/>
        <v>461.95893585414024</v>
      </c>
      <c r="K50" s="184">
        <f t="shared" si="13"/>
        <v>292.96968201623451</v>
      </c>
      <c r="L50" s="184">
        <f t="shared" si="13"/>
        <v>497.79700854700855</v>
      </c>
      <c r="M50" s="184" t="str">
        <f t="shared" si="13"/>
        <v/>
      </c>
      <c r="N50" s="184" t="str">
        <f t="shared" si="13"/>
        <v/>
      </c>
      <c r="O50" s="184" t="str">
        <f t="shared" si="13"/>
        <v/>
      </c>
      <c r="P50" s="184">
        <f>IF(D31=0,"",D36-D35)</f>
        <v>135.65195969142582</v>
      </c>
      <c r="Q50" s="184" t="str">
        <f>IF(E31=0,"",E36-E35)</f>
        <v/>
      </c>
      <c r="R50" s="184">
        <f>IF(F31=0,"",F36-F35)</f>
        <v>51.916501883239107</v>
      </c>
      <c r="S50" s="184">
        <f>IF(G31=0,"",G36-G35)</f>
        <v>63.247739130434752</v>
      </c>
    </row>
    <row r="51" spans="1:29" x14ac:dyDescent="0.2">
      <c r="A51" s="183" t="s">
        <v>780</v>
      </c>
      <c r="B51" s="184">
        <f>IF(B19=0,"",B25-B24)</f>
        <v>230.42994972164956</v>
      </c>
      <c r="C51" s="184">
        <v>0</v>
      </c>
      <c r="D51" s="184">
        <f t="shared" ref="D51:O51" si="14">IF(D19=0,"",D25-D24)</f>
        <v>344.96784017110167</v>
      </c>
      <c r="E51" s="184">
        <f t="shared" si="14"/>
        <v>212.38043031063489</v>
      </c>
      <c r="F51" s="184">
        <f t="shared" si="14"/>
        <v>111.78095402954216</v>
      </c>
      <c r="G51" s="184">
        <f t="shared" si="14"/>
        <v>157.36322787223719</v>
      </c>
      <c r="H51" s="184">
        <f t="shared" si="14"/>
        <v>126.58587868444044</v>
      </c>
      <c r="I51" s="184">
        <f t="shared" si="14"/>
        <v>164.76537962116379</v>
      </c>
      <c r="J51" s="184">
        <f t="shared" si="14"/>
        <v>461.95893585413978</v>
      </c>
      <c r="K51" s="184">
        <f t="shared" si="14"/>
        <v>1243.7527863832388</v>
      </c>
      <c r="L51" s="184">
        <f t="shared" si="14"/>
        <v>69.62587171189125</v>
      </c>
      <c r="M51" s="184" t="str">
        <f t="shared" si="14"/>
        <v/>
      </c>
      <c r="N51" s="184" t="str">
        <f t="shared" si="14"/>
        <v/>
      </c>
      <c r="O51" s="184" t="str">
        <f t="shared" si="14"/>
        <v/>
      </c>
      <c r="P51" s="184">
        <f>IF(D31=0,"",D37-D36)</f>
        <v>220.10971892225268</v>
      </c>
      <c r="Q51" s="184" t="str">
        <f>IF(E31=0,"",E37-E36)</f>
        <v/>
      </c>
      <c r="R51" s="184">
        <f>IF(F31=0,"",F37-F36)</f>
        <v>51.916501883239562</v>
      </c>
      <c r="S51" s="184">
        <f>IF(G31=0,"",G37-G36)</f>
        <v>1792.9202608695657</v>
      </c>
    </row>
    <row r="52" spans="1:29" x14ac:dyDescent="0.2">
      <c r="A52" s="183" t="s">
        <v>781</v>
      </c>
      <c r="B52" s="184">
        <f>IF(B19=0,"",B23-B22)</f>
        <v>142.19089387373197</v>
      </c>
      <c r="C52" s="184">
        <v>0</v>
      </c>
      <c r="D52" s="184">
        <f t="shared" ref="D52:O52" si="15">IF(D19=0,"",D23-D22)</f>
        <v>37.141791540937163</v>
      </c>
      <c r="E52" s="184">
        <f t="shared" si="15"/>
        <v>122.35775706963636</v>
      </c>
      <c r="F52" s="184">
        <f t="shared" si="15"/>
        <v>209.14095940723439</v>
      </c>
      <c r="G52" s="184">
        <f t="shared" si="15"/>
        <v>170.80322888909905</v>
      </c>
      <c r="H52" s="184">
        <f t="shared" si="15"/>
        <v>250.70408642437502</v>
      </c>
      <c r="I52" s="184">
        <f t="shared" si="15"/>
        <v>121.19483220405652</v>
      </c>
      <c r="J52" s="184">
        <f t="shared" si="15"/>
        <v>277.17536151248396</v>
      </c>
      <c r="K52" s="184">
        <f t="shared" si="15"/>
        <v>228.06937194096008</v>
      </c>
      <c r="L52" s="184">
        <f t="shared" si="15"/>
        <v>298.67820512820504</v>
      </c>
      <c r="M52" s="184" t="str">
        <f t="shared" si="15"/>
        <v/>
      </c>
      <c r="N52" s="184" t="str">
        <f t="shared" si="15"/>
        <v/>
      </c>
      <c r="O52" s="184" t="str">
        <f t="shared" si="15"/>
        <v/>
      </c>
      <c r="P52" s="184">
        <f>IF(D31=0,"",D35-D34)</f>
        <v>165.6199088806145</v>
      </c>
      <c r="Q52" s="184" t="str">
        <f>IF(E31=0,"",E35-E34)</f>
        <v/>
      </c>
      <c r="R52" s="184">
        <f>IF(F31=0,"",F35-F34)</f>
        <v>31.149901129943373</v>
      </c>
      <c r="S52" s="184">
        <f>IF(G31=0,"",G35-G34)</f>
        <v>37.948643478260806</v>
      </c>
      <c r="AB52" s="15"/>
      <c r="AC52" s="15"/>
    </row>
    <row r="53" spans="1:29" x14ac:dyDescent="0.2">
      <c r="A53" s="183" t="s">
        <v>782</v>
      </c>
      <c r="B53" s="184">
        <f>IF(B19=0,"",B26-B25)</f>
        <v>500.97128193987828</v>
      </c>
      <c r="C53" s="184">
        <v>0</v>
      </c>
      <c r="D53" s="184">
        <f t="shared" ref="D53:O53" si="16">IF(D19=0,"",D26-D25)</f>
        <v>231.62799284107723</v>
      </c>
      <c r="E53" s="184">
        <f t="shared" si="16"/>
        <v>165.65112149098752</v>
      </c>
      <c r="F53" s="184">
        <f t="shared" si="16"/>
        <v>194.02389729593483</v>
      </c>
      <c r="G53" s="184">
        <f t="shared" si="16"/>
        <v>321.97814192977535</v>
      </c>
      <c r="H53" s="184">
        <f t="shared" si="16"/>
        <v>384.41857186724133</v>
      </c>
      <c r="I53" s="184">
        <f t="shared" si="16"/>
        <v>619.9224488517109</v>
      </c>
      <c r="J53" s="184">
        <f t="shared" si="16"/>
        <v>277.17536151248396</v>
      </c>
      <c r="K53" s="184">
        <f t="shared" si="16"/>
        <v>1834.5724022031886</v>
      </c>
      <c r="L53" s="184">
        <f t="shared" si="16"/>
        <v>41.775523027135023</v>
      </c>
      <c r="M53" s="184" t="str">
        <f t="shared" si="16"/>
        <v/>
      </c>
      <c r="N53" s="184" t="str">
        <f t="shared" si="16"/>
        <v/>
      </c>
      <c r="O53" s="184" t="str">
        <f t="shared" si="16"/>
        <v/>
      </c>
      <c r="P53" s="184">
        <f>IF(D31=0,"",D38-D37)</f>
        <v>475.93303742549051</v>
      </c>
      <c r="Q53" s="184" t="str">
        <f>IF(E31=0,"",E38-E37)</f>
        <v/>
      </c>
      <c r="R53" s="184">
        <f>IF(F31=0,"",F38-F37)</f>
        <v>31.149901129943373</v>
      </c>
      <c r="S53" s="184">
        <f>IF(G31=0,"",G38-G37)</f>
        <v>1075.7521565217394</v>
      </c>
      <c r="AB53" s="15"/>
      <c r="AC53" s="15"/>
    </row>
    <row r="54" spans="1:29" x14ac:dyDescent="0.2">
      <c r="A54" s="183" t="s">
        <v>783</v>
      </c>
      <c r="B54" s="184">
        <f t="shared" ref="B54:O54" si="17">IF(B19=0,"",B20)</f>
        <v>880.53432016942838</v>
      </c>
      <c r="C54" s="184" t="str">
        <f t="shared" si="17"/>
        <v/>
      </c>
      <c r="D54" s="184">
        <f t="shared" si="17"/>
        <v>756.94959890633663</v>
      </c>
      <c r="E54" s="184">
        <f t="shared" si="17"/>
        <v>812.9681060159171</v>
      </c>
      <c r="F54" s="184">
        <f t="shared" si="17"/>
        <v>733.0895479530094</v>
      </c>
      <c r="G54" s="184">
        <f t="shared" si="17"/>
        <v>797.73686346659827</v>
      </c>
      <c r="H54" s="184">
        <f t="shared" si="17"/>
        <v>835.02430404796849</v>
      </c>
      <c r="I54" s="184">
        <f t="shared" si="17"/>
        <v>964.04555432235406</v>
      </c>
      <c r="J54" s="184">
        <f t="shared" si="17"/>
        <v>1642.4014108029303</v>
      </c>
      <c r="K54" s="184">
        <f t="shared" si="17"/>
        <v>1736.6388237342417</v>
      </c>
      <c r="L54" s="184">
        <f t="shared" si="17"/>
        <v>1583.313259203939</v>
      </c>
      <c r="M54" s="184" t="str">
        <f t="shared" si="17"/>
        <v/>
      </c>
      <c r="N54" s="184" t="str">
        <f t="shared" si="17"/>
        <v/>
      </c>
      <c r="O54" s="184" t="str">
        <f t="shared" si="17"/>
        <v/>
      </c>
      <c r="P54" s="184">
        <f>IF(D31=0,"",D32)</f>
        <v>705.1251529105316</v>
      </c>
      <c r="Q54" s="184" t="str">
        <f>IF(E31=0,"",E32)</f>
        <v/>
      </c>
      <c r="R54" s="184">
        <f>IF(F31=0,"",F32)</f>
        <v>2400.5274482109226</v>
      </c>
      <c r="S54" s="184">
        <f>IF(G31=0,"",G32)</f>
        <v>2029.6104927536235</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row>
    <row r="60" spans="1:29" x14ac:dyDescent="0.2">
      <c r="A60" s="24" t="s">
        <v>776</v>
      </c>
      <c r="B60" s="68">
        <v>467.65340061980129</v>
      </c>
      <c r="C60" s="69">
        <v>40.674556813309934</v>
      </c>
      <c r="D60" s="69">
        <v>426.97884380649134</v>
      </c>
      <c r="E60" s="69">
        <v>150.60483513940906</v>
      </c>
      <c r="F60" s="69">
        <v>25.018359679298356</v>
      </c>
      <c r="G60" s="70">
        <v>33.9009848701076</v>
      </c>
      <c r="H60" s="171">
        <v>677.17758030861671</v>
      </c>
      <c r="I60" s="68">
        <v>34.006388103881235</v>
      </c>
      <c r="J60" s="171">
        <v>643.17119220473523</v>
      </c>
      <c r="K60" s="68">
        <v>2.3523757579354228</v>
      </c>
      <c r="L60" s="171">
        <v>640.8188164467997</v>
      </c>
    </row>
    <row r="61" spans="1:29" x14ac:dyDescent="0.2">
      <c r="A61" s="30" t="s">
        <v>794</v>
      </c>
      <c r="B61" s="266">
        <v>0.72977476412574338</v>
      </c>
      <c r="C61" s="267">
        <v>6.3472787891656279E-2</v>
      </c>
      <c r="D61" s="267">
        <v>0.66630197623408705</v>
      </c>
      <c r="E61" s="267">
        <v>0.23501937095805014</v>
      </c>
      <c r="F61" s="267">
        <v>3.9041237612246926E-2</v>
      </c>
      <c r="G61" s="268">
        <v>5.290260522947992E-2</v>
      </c>
      <c r="H61" s="269">
        <v>1.056737977925521</v>
      </c>
      <c r="I61" s="266">
        <v>5.3067087343719441E-2</v>
      </c>
      <c r="J61" s="269">
        <v>1.0036708905818013</v>
      </c>
      <c r="K61" s="266">
        <v>3.6708905818010032E-3</v>
      </c>
      <c r="L61" s="269">
        <v>1</v>
      </c>
    </row>
    <row r="62" spans="1:29" x14ac:dyDescent="0.2">
      <c r="A62" s="30" t="s">
        <v>775</v>
      </c>
      <c r="B62" s="87">
        <v>588.64728030288711</v>
      </c>
      <c r="C62" s="88">
        <v>56.768850298471463</v>
      </c>
      <c r="D62" s="88">
        <v>531.87843000441558</v>
      </c>
      <c r="E62" s="88">
        <v>249.42415550702506</v>
      </c>
      <c r="F62" s="88">
        <v>73.601143751859325</v>
      </c>
      <c r="G62" s="89">
        <v>47.350914345104506</v>
      </c>
      <c r="H62" s="270">
        <v>959.02349390687596</v>
      </c>
      <c r="I62" s="87">
        <v>62.100181007690125</v>
      </c>
      <c r="J62" s="270">
        <v>896.92331289918593</v>
      </c>
      <c r="K62" s="87">
        <v>16.388884376723841</v>
      </c>
      <c r="L62" s="270">
        <v>880.53442852246212</v>
      </c>
      <c r="M62" s="81"/>
      <c r="N62" s="81"/>
      <c r="O62" s="81"/>
    </row>
    <row r="63" spans="1:29" ht="15" thickBot="1" x14ac:dyDescent="0.25">
      <c r="A63" s="30" t="s">
        <v>2652</v>
      </c>
      <c r="B63" s="87">
        <v>589.13328483012788</v>
      </c>
      <c r="C63" s="88">
        <v>110.7977847216894</v>
      </c>
      <c r="D63" s="88">
        <v>557.34868748466317</v>
      </c>
      <c r="E63" s="88">
        <v>357.00171384643778</v>
      </c>
      <c r="F63" s="88">
        <v>392.5796070121695</v>
      </c>
      <c r="G63" s="89">
        <v>117.13370794498729</v>
      </c>
      <c r="H63" s="270">
        <v>856.76442529005283</v>
      </c>
      <c r="I63" s="87">
        <v>452.12604401687702</v>
      </c>
      <c r="J63" s="270">
        <v>707.91088059263018</v>
      </c>
      <c r="K63" s="87">
        <v>248.77255445760932</v>
      </c>
      <c r="L63" s="270">
        <v>650.50039455007015</v>
      </c>
    </row>
    <row r="64" spans="1:29" x14ac:dyDescent="0.2">
      <c r="A64" s="36" t="s">
        <v>770</v>
      </c>
      <c r="B64" s="91">
        <v>0</v>
      </c>
      <c r="C64" s="92">
        <v>0</v>
      </c>
      <c r="D64" s="92">
        <v>0</v>
      </c>
      <c r="E64" s="92">
        <v>33.376596176036813</v>
      </c>
      <c r="F64" s="92">
        <v>0</v>
      </c>
      <c r="G64" s="93">
        <v>0</v>
      </c>
      <c r="H64" s="271">
        <v>422.95193176474231</v>
      </c>
      <c r="I64" s="91">
        <v>0</v>
      </c>
      <c r="J64" s="271">
        <v>390.38020573349888</v>
      </c>
      <c r="K64" s="91">
        <v>0</v>
      </c>
      <c r="L64" s="271">
        <v>389.48684685738147</v>
      </c>
    </row>
    <row r="65" spans="1:12" x14ac:dyDescent="0.2">
      <c r="A65" s="42" t="s">
        <v>771</v>
      </c>
      <c r="B65" s="96">
        <v>337.80018220241465</v>
      </c>
      <c r="C65" s="97">
        <v>0</v>
      </c>
      <c r="D65" s="97">
        <v>285.94126069099019</v>
      </c>
      <c r="E65" s="97">
        <v>60.547120944746865</v>
      </c>
      <c r="F65" s="97">
        <v>0</v>
      </c>
      <c r="G65" s="98">
        <v>0.90048763466639747</v>
      </c>
      <c r="H65" s="272">
        <v>547.26201691323149</v>
      </c>
      <c r="I65" s="96">
        <v>0</v>
      </c>
      <c r="J65" s="272">
        <v>534.07611290974069</v>
      </c>
      <c r="K65" s="96">
        <v>0</v>
      </c>
      <c r="L65" s="272">
        <v>531.67774073111332</v>
      </c>
    </row>
    <row r="66" spans="1:12" x14ac:dyDescent="0.2">
      <c r="A66" s="30" t="s">
        <v>2653</v>
      </c>
      <c r="B66" s="87">
        <v>498.28623300024594</v>
      </c>
      <c r="C66" s="88">
        <v>29.412896016742636</v>
      </c>
      <c r="D66" s="88">
        <v>453.64515429842299</v>
      </c>
      <c r="E66" s="88">
        <v>105.08099357423816</v>
      </c>
      <c r="F66" s="88">
        <v>0.37676522879085883</v>
      </c>
      <c r="G66" s="89">
        <v>21.265021492887172</v>
      </c>
      <c r="H66" s="270">
        <v>768.13340330882329</v>
      </c>
      <c r="I66" s="87">
        <v>1.6662120088954779</v>
      </c>
      <c r="J66" s="270">
        <v>751.34788364229826</v>
      </c>
      <c r="K66" s="87">
        <v>0</v>
      </c>
      <c r="L66" s="270">
        <v>750.85791369411174</v>
      </c>
    </row>
    <row r="67" spans="1:12" x14ac:dyDescent="0.2">
      <c r="A67" s="42" t="s">
        <v>772</v>
      </c>
      <c r="B67" s="96">
        <v>717.05449694201695</v>
      </c>
      <c r="C67" s="97">
        <v>75.015405955042226</v>
      </c>
      <c r="D67" s="97">
        <v>636.98400211589478</v>
      </c>
      <c r="E67" s="97">
        <v>190.66980501888361</v>
      </c>
      <c r="F67" s="97">
        <v>7.5717303182579565</v>
      </c>
      <c r="G67" s="98">
        <v>53.653549714061612</v>
      </c>
      <c r="H67" s="272">
        <v>1058.4644508984009</v>
      </c>
      <c r="I67" s="96">
        <v>8.4226546361502344</v>
      </c>
      <c r="J67" s="272">
        <v>1004.1830797634151</v>
      </c>
      <c r="K67" s="96">
        <v>0</v>
      </c>
      <c r="L67" s="272">
        <v>981.28786341576142</v>
      </c>
    </row>
    <row r="68" spans="1:12" ht="15" thickBot="1" x14ac:dyDescent="0.25">
      <c r="A68" s="48" t="s">
        <v>773</v>
      </c>
      <c r="B68" s="101">
        <v>966.12555416117959</v>
      </c>
      <c r="C68" s="102">
        <v>131.33755231364211</v>
      </c>
      <c r="D68" s="102">
        <v>876.26646786593574</v>
      </c>
      <c r="E68" s="102">
        <v>851.88166178839936</v>
      </c>
      <c r="F68" s="102">
        <v>43.881547131147542</v>
      </c>
      <c r="G68" s="103">
        <v>87.854457200396695</v>
      </c>
      <c r="H68" s="273">
        <v>1625.2900223347167</v>
      </c>
      <c r="I68" s="101">
        <v>37.236695863271564</v>
      </c>
      <c r="J68" s="273">
        <v>1482.2591453556395</v>
      </c>
      <c r="K68" s="101">
        <v>0.9899882169930696</v>
      </c>
      <c r="L68" s="273">
        <v>1482.2591453556395</v>
      </c>
    </row>
    <row r="76" spans="1:12" x14ac:dyDescent="0.2">
      <c r="B76" s="80"/>
      <c r="C76" s="81"/>
      <c r="D76" s="81"/>
      <c r="E76" s="81"/>
      <c r="F76" s="81"/>
      <c r="G76" s="81"/>
      <c r="H76" s="81"/>
      <c r="I76" s="81"/>
      <c r="J76" s="81"/>
      <c r="K76" s="81"/>
      <c r="L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LGG-MT-LM-STR-Clin'!$AN$33="non concerné","",'[1]ETPR LGG-MT-LM-STR-Clin'!$AN$33)</f>
        <v/>
      </c>
      <c r="C88" s="179" t="str">
        <f>IF('[1]ETPR LGG-MT-LM-STR-Clin'!$AN$36="non concerné","",'[1]ETPR LGG-MT-LM-STR-Clin'!$AN$36)</f>
        <v/>
      </c>
      <c r="D88" s="180" t="str">
        <f>IF('[1]ETPR LGG-MT-LM-STR-Clin'!$AN$39="non concerné","",'[1]ETPR LGG-MT-LM-STR-Clin'!$AN$39)</f>
        <v/>
      </c>
      <c r="E88" s="181" t="str">
        <f>IF('[1]ETPR LGG-MT-LM-STR-Clin'!$AN$18=0,"",'[1]Synth. SA auxiliaires'!$AL$38/'[1]ETPR LGG-MT-LM-STR-Clin'!$AN$18)</f>
        <v/>
      </c>
      <c r="F88" s="182" t="str">
        <f>IF('[1]ETPR LGG-MT-LM-STR-Clin'!$AN$14=0,"",'[1]Synth. SA auxiliaires'!$AL$38/'[1]ETPR LGG-MT-LM-STR-Clin'!$AN$14)</f>
        <v/>
      </c>
      <c r="G88" s="178" t="str">
        <f>IF('[1]ETPR LGG-MT-LM-STR-Clin'!$AN$42="non concerné","",'[1]ETPR LGG-MT-LM-STR-Clin'!$AN$42)</f>
        <v/>
      </c>
      <c r="H88" s="179" t="str">
        <f>IF('[1]ETPR LGG-MT-LM-STR-Clin'!$AN$45="non concerné","",'[1]ETPR LGG-MT-LM-STR-Clin'!$AN$45)</f>
        <v/>
      </c>
      <c r="I88" s="180" t="str">
        <f>IF('[1]ETPR LGG-MT-LM-STR-Clin'!$AN$48="non concerné","",'[1]ETPR LGG-MT-LM-STR-Clin'!$AN$48)</f>
        <v/>
      </c>
      <c r="J88" s="181" t="str">
        <f>IF('[1]ETPR LGG-MT-LM-STR-Clin'!$AN$27=0,"",'[1]Synth. SA auxiliaires'!$AL$38/'[1]ETPR LGG-MT-LM-STR-Clin'!$AN$27)</f>
        <v/>
      </c>
      <c r="K88" s="182" t="str">
        <f>IF(('[1]ETPR LGG-MT-LM-STR-Clin'!$AN$27-SUM('[1]ETPR LGG-MT-LM-STR-Clin'!$AN$29:$AN$30))=0,"",'[1]Synth. SA auxiliaires'!$AL$38/('[1]ETPR LGG-MT-LM-STR-Clin'!$AN$27-SUM('[1]ETPR LGG-MT-LM-STR-Clin'!$AN$29:$AN$30)))</f>
        <v/>
      </c>
    </row>
    <row r="89" spans="1:11" x14ac:dyDescent="0.2">
      <c r="A89" s="24" t="s">
        <v>769</v>
      </c>
      <c r="B89" s="27">
        <v>227</v>
      </c>
      <c r="C89" s="83"/>
      <c r="D89" s="84"/>
      <c r="E89" s="85"/>
      <c r="F89" s="86"/>
      <c r="G89" s="27">
        <v>322</v>
      </c>
      <c r="H89" s="83"/>
      <c r="I89" s="84"/>
      <c r="J89" s="85"/>
      <c r="K89" s="86"/>
    </row>
    <row r="90" spans="1:11" x14ac:dyDescent="0.2">
      <c r="A90" s="30" t="s">
        <v>783</v>
      </c>
      <c r="B90" s="87">
        <v>109859.93549336429</v>
      </c>
      <c r="C90" s="88">
        <v>109873.97827552898</v>
      </c>
      <c r="D90" s="89">
        <v>114293.50029712119</v>
      </c>
      <c r="E90" s="90">
        <v>2500.5896530545024</v>
      </c>
      <c r="F90" s="29">
        <v>2668.1099980574472</v>
      </c>
      <c r="G90" s="87">
        <v>40295.05728541017</v>
      </c>
      <c r="H90" s="88">
        <v>40389.587138273651</v>
      </c>
      <c r="I90" s="89">
        <v>40453.888530548902</v>
      </c>
      <c r="J90" s="90">
        <v>107.88450569756984</v>
      </c>
      <c r="K90" s="29">
        <v>108.22272800155191</v>
      </c>
    </row>
    <row r="91" spans="1:11" ht="15" thickBot="1" x14ac:dyDescent="0.25">
      <c r="A91" s="30" t="s">
        <v>2652</v>
      </c>
      <c r="B91" s="87">
        <v>31543.871437202721</v>
      </c>
      <c r="C91" s="88">
        <v>31535.283202493323</v>
      </c>
      <c r="D91" s="89">
        <v>28096.573343506388</v>
      </c>
      <c r="E91" s="90">
        <v>2823.5055252318884</v>
      </c>
      <c r="F91" s="29">
        <v>2850.878201171739</v>
      </c>
      <c r="G91" s="87">
        <v>5904.7232999548087</v>
      </c>
      <c r="H91" s="88">
        <v>5990.027006868535</v>
      </c>
      <c r="I91" s="89">
        <v>5979.6567732302465</v>
      </c>
      <c r="J91" s="90">
        <v>127.7971693537567</v>
      </c>
      <c r="K91" s="29">
        <v>127.84458738819485</v>
      </c>
    </row>
    <row r="92" spans="1:11" x14ac:dyDescent="0.2">
      <c r="A92" s="36" t="s">
        <v>770</v>
      </c>
      <c r="B92" s="91">
        <v>65472.886660098513</v>
      </c>
      <c r="C92" s="92">
        <v>65472.886660098513</v>
      </c>
      <c r="D92" s="93">
        <v>76193.52514285715</v>
      </c>
      <c r="E92" s="94">
        <v>687.95</v>
      </c>
      <c r="F92" s="95">
        <v>710.64</v>
      </c>
      <c r="G92" s="91">
        <v>33919.067315845146</v>
      </c>
      <c r="H92" s="92">
        <v>33979.202950589017</v>
      </c>
      <c r="I92" s="93">
        <v>33979.202950589017</v>
      </c>
      <c r="J92" s="94">
        <v>45.636904066126746</v>
      </c>
      <c r="K92" s="95">
        <v>46.367855931884115</v>
      </c>
    </row>
    <row r="93" spans="1:11" x14ac:dyDescent="0.2">
      <c r="A93" s="42" t="s">
        <v>771</v>
      </c>
      <c r="B93" s="96">
        <v>92997.406923076924</v>
      </c>
      <c r="C93" s="97">
        <v>92997.406923076924</v>
      </c>
      <c r="D93" s="98">
        <v>98812.002012072437</v>
      </c>
      <c r="E93" s="99">
        <v>1038.4128514056224</v>
      </c>
      <c r="F93" s="100">
        <v>1113.0560894213213</v>
      </c>
      <c r="G93" s="96">
        <v>37174.351125039335</v>
      </c>
      <c r="H93" s="97">
        <v>37180.785831234258</v>
      </c>
      <c r="I93" s="98">
        <v>37202.85509607703</v>
      </c>
      <c r="J93" s="99">
        <v>60.136604126550949</v>
      </c>
      <c r="K93" s="100">
        <v>60.716168377574974</v>
      </c>
    </row>
    <row r="94" spans="1:11" x14ac:dyDescent="0.2">
      <c r="A94" s="30" t="s">
        <v>2653</v>
      </c>
      <c r="B94" s="87">
        <v>112100.02580645165</v>
      </c>
      <c r="C94" s="88">
        <v>112100.02580645165</v>
      </c>
      <c r="D94" s="89">
        <v>115028.52</v>
      </c>
      <c r="E94" s="90">
        <v>1646</v>
      </c>
      <c r="F94" s="29">
        <v>1916.1818181818182</v>
      </c>
      <c r="G94" s="87">
        <v>39699.07220967803</v>
      </c>
      <c r="H94" s="88">
        <v>39733.993591591519</v>
      </c>
      <c r="I94" s="89">
        <v>39930.713186994995</v>
      </c>
      <c r="J94" s="90">
        <v>82.430502625782083</v>
      </c>
      <c r="K94" s="29">
        <v>82.622972972972974</v>
      </c>
    </row>
    <row r="95" spans="1:11" x14ac:dyDescent="0.2">
      <c r="A95" s="42" t="s">
        <v>772</v>
      </c>
      <c r="B95" s="96">
        <v>132101.20862068966</v>
      </c>
      <c r="C95" s="97">
        <v>132101.20862068966</v>
      </c>
      <c r="D95" s="98">
        <v>132453.45500000002</v>
      </c>
      <c r="E95" s="99">
        <v>2748.8970731707318</v>
      </c>
      <c r="F95" s="100">
        <v>3212</v>
      </c>
      <c r="G95" s="96">
        <v>42981.342882310644</v>
      </c>
      <c r="H95" s="97">
        <v>43097.846337719297</v>
      </c>
      <c r="I95" s="98">
        <v>43134.424515092076</v>
      </c>
      <c r="J95" s="99">
        <v>110.6966833107825</v>
      </c>
      <c r="K95" s="100">
        <v>111.12159729323619</v>
      </c>
    </row>
    <row r="96" spans="1:11" ht="15" thickBot="1" x14ac:dyDescent="0.25">
      <c r="A96" s="48" t="s">
        <v>773</v>
      </c>
      <c r="B96" s="101">
        <v>146451.22399999999</v>
      </c>
      <c r="C96" s="102">
        <v>146451.22399999999</v>
      </c>
      <c r="D96" s="103">
        <v>146710.592</v>
      </c>
      <c r="E96" s="104">
        <v>4662.3780821917835</v>
      </c>
      <c r="F96" s="105">
        <v>4952.904000000015</v>
      </c>
      <c r="G96" s="101">
        <v>47013.916158850574</v>
      </c>
      <c r="H96" s="102">
        <v>47071.245267273669</v>
      </c>
      <c r="I96" s="103">
        <v>47071.245267273669</v>
      </c>
      <c r="J96" s="104">
        <v>173.83273241428077</v>
      </c>
      <c r="K96" s="105">
        <v>173.83273241428077</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5">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2760</v>
      </c>
      <c r="B1" s="387"/>
      <c r="C1" s="387"/>
      <c r="D1" s="387"/>
      <c r="E1" s="387"/>
      <c r="F1" s="387"/>
      <c r="G1" s="387"/>
      <c r="H1" s="387"/>
      <c r="I1" s="387"/>
      <c r="J1" s="387"/>
      <c r="K1" s="387"/>
      <c r="L1" s="387"/>
      <c r="M1" s="387"/>
      <c r="N1" s="387"/>
      <c r="O1" s="390" t="s">
        <v>2626</v>
      </c>
      <c r="P1" s="390"/>
      <c r="Q1" s="390"/>
      <c r="R1" s="380" t="s">
        <v>2476</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2477</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383</v>
      </c>
      <c r="C7" s="26">
        <v>1</v>
      </c>
      <c r="D7" s="27">
        <v>26</v>
      </c>
      <c r="E7" s="28">
        <v>272</v>
      </c>
      <c r="F7" s="107">
        <v>109</v>
      </c>
      <c r="G7" s="108">
        <v>132</v>
      </c>
      <c r="H7" s="109">
        <v>31</v>
      </c>
      <c r="I7" s="28">
        <v>4</v>
      </c>
      <c r="J7" s="28">
        <v>6</v>
      </c>
      <c r="K7" s="28">
        <v>61</v>
      </c>
      <c r="L7" s="29">
        <v>14</v>
      </c>
      <c r="AI7" s="14"/>
      <c r="AJ7" s="14"/>
    </row>
    <row r="8" spans="1:36" x14ac:dyDescent="0.2">
      <c r="A8" s="30" t="s">
        <v>775</v>
      </c>
      <c r="B8" s="213">
        <v>3.0247947835965058E-2</v>
      </c>
      <c r="C8" s="214" t="str">
        <f>IF('[1]Synth. SA auxiliaires'!$AN$40="non concerné","",'[1]Synth. SA auxiliaires'!$AN$40)</f>
        <v/>
      </c>
      <c r="D8" s="193">
        <v>3.4212564006896845E-2</v>
      </c>
      <c r="E8" s="194">
        <v>2.5613153925370644E-2</v>
      </c>
      <c r="F8" s="215">
        <v>2.2698630776389363E-2</v>
      </c>
      <c r="G8" s="216">
        <v>2.5402579713249166E-2</v>
      </c>
      <c r="H8" s="217">
        <v>3.6757631965338149E-2</v>
      </c>
      <c r="I8" s="194">
        <v>8.8756305477928996E-2</v>
      </c>
      <c r="J8" s="194">
        <v>0.12098503978976755</v>
      </c>
      <c r="K8" s="194">
        <v>4.1073411056053291E-2</v>
      </c>
      <c r="L8" s="196">
        <v>1.0160425301779063E-2</v>
      </c>
      <c r="AI8" s="14"/>
      <c r="AJ8" s="14"/>
    </row>
    <row r="9" spans="1:36" ht="15" thickBot="1" x14ac:dyDescent="0.25">
      <c r="A9" s="30" t="s">
        <v>2652</v>
      </c>
      <c r="B9" s="213">
        <v>4.9244360906533509E-2</v>
      </c>
      <c r="C9" s="218"/>
      <c r="D9" s="193">
        <v>4.5025373887373391E-2</v>
      </c>
      <c r="E9" s="194">
        <v>3.8949242693656183E-2</v>
      </c>
      <c r="F9" s="215">
        <v>3.1688755242232199E-2</v>
      </c>
      <c r="G9" s="216">
        <v>3.5428425699797199E-2</v>
      </c>
      <c r="H9" s="217">
        <v>6.5430511622783752E-2</v>
      </c>
      <c r="I9" s="194">
        <v>0.11652994544086533</v>
      </c>
      <c r="J9" s="194">
        <v>9.7804831102434334E-2</v>
      </c>
      <c r="K9" s="194">
        <v>6.6448839049665975E-2</v>
      </c>
      <c r="L9" s="196">
        <v>4.1140205853219527E-3</v>
      </c>
      <c r="AI9" s="14"/>
      <c r="AJ9" s="14"/>
    </row>
    <row r="10" spans="1:36" x14ac:dyDescent="0.2">
      <c r="A10" s="36" t="s">
        <v>770</v>
      </c>
      <c r="B10" s="219">
        <v>6.6627973665279285E-3</v>
      </c>
      <c r="C10" s="220"/>
      <c r="D10" s="197">
        <v>1.1008115111305346E-2</v>
      </c>
      <c r="E10" s="198">
        <v>6.6399347572656696E-3</v>
      </c>
      <c r="F10" s="221">
        <v>8.5507650091685046E-3</v>
      </c>
      <c r="G10" s="222">
        <v>5.7916059243000801E-3</v>
      </c>
      <c r="H10" s="223">
        <v>1.4952138401034376E-3</v>
      </c>
      <c r="I10" s="198">
        <v>4.6731642292747351E-3</v>
      </c>
      <c r="J10" s="198">
        <v>3.9144731982431916E-2</v>
      </c>
      <c r="K10" s="198">
        <v>6.9503108799566175E-3</v>
      </c>
      <c r="L10" s="200">
        <v>4.8655974572622438E-3</v>
      </c>
      <c r="AI10" s="14"/>
      <c r="AJ10" s="14"/>
    </row>
    <row r="11" spans="1:36" x14ac:dyDescent="0.2">
      <c r="A11" s="42" t="s">
        <v>771</v>
      </c>
      <c r="B11" s="224">
        <v>1.0790206535048887E-2</v>
      </c>
      <c r="C11" s="225"/>
      <c r="D11" s="201">
        <v>1.234376856296375E-2</v>
      </c>
      <c r="E11" s="202">
        <v>1.0870706760867148E-2</v>
      </c>
      <c r="F11" s="226">
        <v>1.2278519073131853E-2</v>
      </c>
      <c r="G11" s="227">
        <v>1.0390785184523518E-2</v>
      </c>
      <c r="H11" s="228">
        <v>5.8174387072318073E-3</v>
      </c>
      <c r="I11" s="202">
        <v>9.6381299020250558E-3</v>
      </c>
      <c r="J11" s="202">
        <v>4.8905632117911643E-2</v>
      </c>
      <c r="K11" s="202">
        <v>1.0544313147672811E-2</v>
      </c>
      <c r="L11" s="204">
        <v>8.5924268594137643E-3</v>
      </c>
      <c r="AI11" s="14"/>
      <c r="AJ11" s="14"/>
    </row>
    <row r="12" spans="1:36" x14ac:dyDescent="0.2">
      <c r="A12" s="30" t="s">
        <v>2653</v>
      </c>
      <c r="B12" s="213">
        <v>1.7345413648861174E-2</v>
      </c>
      <c r="C12" s="218"/>
      <c r="D12" s="193">
        <v>1.5808289708586189E-2</v>
      </c>
      <c r="E12" s="194">
        <v>1.7287102545103926E-2</v>
      </c>
      <c r="F12" s="215">
        <v>1.7337935323178934E-2</v>
      </c>
      <c r="G12" s="216">
        <v>1.7379169902496144E-2</v>
      </c>
      <c r="H12" s="217">
        <v>1.6907622117551986E-2</v>
      </c>
      <c r="I12" s="194">
        <v>3.2947342182929037E-2</v>
      </c>
      <c r="J12" s="194">
        <v>8.3861106976124283E-2</v>
      </c>
      <c r="K12" s="194">
        <v>2.0570851104160143E-2</v>
      </c>
      <c r="L12" s="196">
        <v>9.7072931500542838E-3</v>
      </c>
      <c r="AI12" s="14"/>
      <c r="AJ12" s="14"/>
    </row>
    <row r="13" spans="1:36" x14ac:dyDescent="0.2">
      <c r="A13" s="42" t="s">
        <v>772</v>
      </c>
      <c r="B13" s="224">
        <v>2.6474369893357851E-2</v>
      </c>
      <c r="C13" s="225"/>
      <c r="D13" s="201">
        <v>2.3738792888245711E-2</v>
      </c>
      <c r="E13" s="202">
        <v>2.3937764853755168E-2</v>
      </c>
      <c r="F13" s="226">
        <v>2.2630278118490978E-2</v>
      </c>
      <c r="G13" s="227">
        <v>2.5359258202076088E-2</v>
      </c>
      <c r="H13" s="228">
        <v>3.2883927504826396E-2</v>
      </c>
      <c r="I13" s="202">
        <v>0.11206551775883297</v>
      </c>
      <c r="J13" s="202">
        <v>0.14540154417615361</v>
      </c>
      <c r="K13" s="202">
        <v>4.1004449502594839E-2</v>
      </c>
      <c r="L13" s="204">
        <v>1.1709410398864029E-2</v>
      </c>
      <c r="X13" s="14"/>
      <c r="Y13" s="14"/>
      <c r="Z13" s="14"/>
      <c r="AI13" s="14"/>
      <c r="AJ13" s="14"/>
    </row>
    <row r="14" spans="1:36" ht="15" thickBot="1" x14ac:dyDescent="0.25">
      <c r="A14" s="48" t="s">
        <v>773</v>
      </c>
      <c r="B14" s="229">
        <v>5.9051870841052019E-2</v>
      </c>
      <c r="C14" s="230"/>
      <c r="D14" s="205">
        <v>8.2507387907580054E-2</v>
      </c>
      <c r="E14" s="206">
        <v>4.6383678218843753E-2</v>
      </c>
      <c r="F14" s="231">
        <v>3.4075836610715088E-2</v>
      </c>
      <c r="G14" s="232">
        <v>4.4235146432844145E-2</v>
      </c>
      <c r="H14" s="233">
        <v>7.8099013104675624E-2</v>
      </c>
      <c r="I14" s="206">
        <v>0.21748661736258326</v>
      </c>
      <c r="J14" s="206">
        <v>0.23994928041074648</v>
      </c>
      <c r="K14" s="206">
        <v>9.2019229557112212E-2</v>
      </c>
      <c r="L14" s="208">
        <v>1.531029150782184E-2</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383</v>
      </c>
      <c r="C19" s="26">
        <v>1</v>
      </c>
      <c r="D19" s="149">
        <v>26</v>
      </c>
      <c r="E19" s="90">
        <v>80</v>
      </c>
      <c r="F19" s="137">
        <v>29</v>
      </c>
      <c r="G19" s="90">
        <v>102</v>
      </c>
      <c r="H19" s="137">
        <v>30</v>
      </c>
      <c r="I19" s="90">
        <v>11</v>
      </c>
      <c r="J19" s="28">
        <v>5</v>
      </c>
      <c r="K19" s="137">
        <v>15</v>
      </c>
      <c r="L19" s="154">
        <v>4</v>
      </c>
      <c r="M19" s="90">
        <v>0</v>
      </c>
      <c r="N19" s="28">
        <v>3</v>
      </c>
      <c r="O19" s="29">
        <v>3</v>
      </c>
    </row>
    <row r="20" spans="1:26" x14ac:dyDescent="0.2">
      <c r="A20" s="30" t="s">
        <v>775</v>
      </c>
      <c r="B20" s="234">
        <v>3.0247947835965058E-2</v>
      </c>
      <c r="C20" s="218" t="str">
        <f>C8</f>
        <v/>
      </c>
      <c r="D20" s="235">
        <v>3.4212564006896845E-2</v>
      </c>
      <c r="E20" s="236">
        <v>2.4083885276015259E-2</v>
      </c>
      <c r="F20" s="237">
        <v>1.8877239053283437E-2</v>
      </c>
      <c r="G20" s="236">
        <v>2.6295830109733308E-2</v>
      </c>
      <c r="H20" s="237">
        <v>2.2365528365203061E-2</v>
      </c>
      <c r="I20" s="236">
        <v>1.7799833250344475E-2</v>
      </c>
      <c r="J20" s="194">
        <v>5.4177757868511291E-2</v>
      </c>
      <c r="K20" s="237">
        <v>4.4853309055275806E-2</v>
      </c>
      <c r="L20" s="238">
        <v>8.8756305477928996E-2</v>
      </c>
      <c r="M20" s="236" t="s">
        <v>2654</v>
      </c>
      <c r="N20" s="194">
        <v>0.15124520595147023</v>
      </c>
      <c r="O20" s="196">
        <v>9.0724873628064875E-2</v>
      </c>
    </row>
    <row r="21" spans="1:26" ht="15" thickBot="1" x14ac:dyDescent="0.25">
      <c r="A21" s="30" t="s">
        <v>2652</v>
      </c>
      <c r="B21" s="234">
        <v>4.9244360906533509E-2</v>
      </c>
      <c r="C21" s="218"/>
      <c r="D21" s="235">
        <v>4.5025373887373391E-2</v>
      </c>
      <c r="E21" s="236">
        <v>3.6569192146093617E-2</v>
      </c>
      <c r="F21" s="237">
        <v>8.0811577639200594E-3</v>
      </c>
      <c r="G21" s="236">
        <v>3.7682558779390231E-2</v>
      </c>
      <c r="H21" s="237">
        <v>2.6132554374337195E-2</v>
      </c>
      <c r="I21" s="236">
        <v>1.6827843212627844E-2</v>
      </c>
      <c r="J21" s="194">
        <v>3.9482770492306328E-2</v>
      </c>
      <c r="K21" s="237">
        <v>8.7693610174325559E-2</v>
      </c>
      <c r="L21" s="238">
        <v>0.11652994544086533</v>
      </c>
      <c r="M21" s="236" t="s">
        <v>2654</v>
      </c>
      <c r="N21" s="194">
        <v>0.12130041745812011</v>
      </c>
      <c r="O21" s="196">
        <v>5.0856891235794954E-2</v>
      </c>
    </row>
    <row r="22" spans="1:26" x14ac:dyDescent="0.2">
      <c r="A22" s="36" t="s">
        <v>770</v>
      </c>
      <c r="B22" s="239">
        <v>6.6627973665279285E-3</v>
      </c>
      <c r="C22" s="220"/>
      <c r="D22" s="240">
        <v>1.1008115111305346E-2</v>
      </c>
      <c r="E22" s="241">
        <v>8.5972920119008131E-3</v>
      </c>
      <c r="F22" s="242">
        <v>8.4641771982213575E-3</v>
      </c>
      <c r="G22" s="241">
        <v>5.0087143069598638E-3</v>
      </c>
      <c r="H22" s="242">
        <v>6.7311171620633723E-3</v>
      </c>
      <c r="I22" s="241">
        <v>2.6617263748523598E-3</v>
      </c>
      <c r="J22" s="198">
        <v>7.5038306933897826E-3</v>
      </c>
      <c r="K22" s="242">
        <v>1.4859552196532847E-3</v>
      </c>
      <c r="L22" s="243">
        <v>4.6731642292747351E-3</v>
      </c>
      <c r="M22" s="241" t="s">
        <v>2654</v>
      </c>
      <c r="N22" s="198">
        <v>4.8610392401647717E-2</v>
      </c>
      <c r="O22" s="200">
        <v>4.7565621560693057E-2</v>
      </c>
    </row>
    <row r="23" spans="1:26" x14ac:dyDescent="0.2">
      <c r="A23" s="42" t="s">
        <v>771</v>
      </c>
      <c r="B23" s="244">
        <v>1.0790206535048887E-2</v>
      </c>
      <c r="C23" s="225"/>
      <c r="D23" s="245">
        <v>1.234376856296375E-2</v>
      </c>
      <c r="E23" s="246">
        <v>1.1704188184352421E-2</v>
      </c>
      <c r="F23" s="247">
        <v>1.3450144001644258E-2</v>
      </c>
      <c r="G23" s="246">
        <v>1.0870018523913267E-2</v>
      </c>
      <c r="H23" s="247">
        <v>9.650214787219601E-3</v>
      </c>
      <c r="I23" s="246">
        <v>4.4599661253719707E-3</v>
      </c>
      <c r="J23" s="202">
        <v>1.633209974215314E-2</v>
      </c>
      <c r="K23" s="247">
        <v>9.0527242018872446E-3</v>
      </c>
      <c r="L23" s="248">
        <v>9.6381299020250558E-3</v>
      </c>
      <c r="M23" s="246" t="s">
        <v>2654</v>
      </c>
      <c r="N23" s="202">
        <v>6.7400154054551603E-2</v>
      </c>
      <c r="O23" s="204">
        <v>5.5605684904004589E-2</v>
      </c>
    </row>
    <row r="24" spans="1:26" x14ac:dyDescent="0.2">
      <c r="A24" s="30" t="s">
        <v>2653</v>
      </c>
      <c r="B24" s="234">
        <v>1.7345413648861174E-2</v>
      </c>
      <c r="C24" s="218"/>
      <c r="D24" s="235">
        <v>1.5808289708586189E-2</v>
      </c>
      <c r="E24" s="236">
        <v>1.6688942882942499E-2</v>
      </c>
      <c r="F24" s="237">
        <v>1.7467327013444878E-2</v>
      </c>
      <c r="G24" s="236">
        <v>1.9076112987729738E-2</v>
      </c>
      <c r="H24" s="237">
        <v>1.449672357893406E-2</v>
      </c>
      <c r="I24" s="236">
        <v>1.2701530356931827E-2</v>
      </c>
      <c r="J24" s="194">
        <v>6.7203594771026831E-2</v>
      </c>
      <c r="K24" s="237">
        <v>1.7476791866759767E-2</v>
      </c>
      <c r="L24" s="238">
        <v>3.2947342182929037E-2</v>
      </c>
      <c r="M24" s="236" t="s">
        <v>2654</v>
      </c>
      <c r="N24" s="194">
        <v>9.8716423476058079E-2</v>
      </c>
      <c r="O24" s="196">
        <v>6.9005790476190473E-2</v>
      </c>
    </row>
    <row r="25" spans="1:26" x14ac:dyDescent="0.2">
      <c r="A25" s="42" t="s">
        <v>772</v>
      </c>
      <c r="B25" s="244">
        <v>2.6474369893357851E-2</v>
      </c>
      <c r="C25" s="225"/>
      <c r="D25" s="245">
        <v>2.3738792888245711E-2</v>
      </c>
      <c r="E25" s="246">
        <v>2.2317868633045461E-2</v>
      </c>
      <c r="F25" s="247">
        <v>2.2798106823785795E-2</v>
      </c>
      <c r="G25" s="246">
        <v>2.5706111778246027E-2</v>
      </c>
      <c r="H25" s="247">
        <v>2.2382733889811764E-2</v>
      </c>
      <c r="I25" s="246">
        <v>2.6371183948723061E-2</v>
      </c>
      <c r="J25" s="202">
        <v>7.8099013104675624E-2</v>
      </c>
      <c r="K25" s="247">
        <v>2.4945778244026919E-2</v>
      </c>
      <c r="L25" s="248">
        <v>0.11206551775883297</v>
      </c>
      <c r="M25" s="246" t="s">
        <v>2654</v>
      </c>
      <c r="N25" s="202">
        <v>0.20882586661068278</v>
      </c>
      <c r="O25" s="204">
        <v>0.11498452077618795</v>
      </c>
    </row>
    <row r="26" spans="1:26" ht="15" thickBot="1" x14ac:dyDescent="0.25">
      <c r="A26" s="48" t="s">
        <v>773</v>
      </c>
      <c r="B26" s="249">
        <v>5.9051870841052019E-2</v>
      </c>
      <c r="C26" s="230"/>
      <c r="D26" s="250">
        <v>8.2507387907580054E-2</v>
      </c>
      <c r="E26" s="251">
        <v>3.8048566150491014E-2</v>
      </c>
      <c r="F26" s="252">
        <v>3.0414286726863294E-2</v>
      </c>
      <c r="G26" s="251">
        <v>4.4235146432844145E-2</v>
      </c>
      <c r="H26" s="252">
        <v>3.7696165745874068E-2</v>
      </c>
      <c r="I26" s="251">
        <v>3.7072063339631839E-2</v>
      </c>
      <c r="J26" s="206">
        <v>9.5821063480162214E-2</v>
      </c>
      <c r="K26" s="252">
        <v>8.199356392949414E-2</v>
      </c>
      <c r="L26" s="253">
        <v>0.21748661736258326</v>
      </c>
      <c r="M26" s="251" t="s">
        <v>2654</v>
      </c>
      <c r="N26" s="206">
        <v>0.27489153249145759</v>
      </c>
      <c r="O26" s="208">
        <v>0.14257175895618646</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383</v>
      </c>
      <c r="C31" s="58">
        <v>1</v>
      </c>
      <c r="D31" s="127">
        <v>30</v>
      </c>
      <c r="E31" s="28">
        <v>0</v>
      </c>
      <c r="F31" s="28">
        <v>0</v>
      </c>
      <c r="G31" s="28">
        <v>13</v>
      </c>
      <c r="H31" s="143">
        <v>9</v>
      </c>
      <c r="I31" s="90">
        <v>1</v>
      </c>
      <c r="J31" s="28">
        <v>0</v>
      </c>
      <c r="K31" s="28">
        <v>0</v>
      </c>
      <c r="L31" s="28">
        <v>7</v>
      </c>
      <c r="M31" s="137">
        <v>1</v>
      </c>
      <c r="N31" s="162">
        <v>14</v>
      </c>
    </row>
    <row r="32" spans="1:26" x14ac:dyDescent="0.2">
      <c r="A32" s="30" t="s">
        <v>775</v>
      </c>
      <c r="B32" s="234">
        <v>3.0247947835965058E-2</v>
      </c>
      <c r="C32" s="254" t="str">
        <f>C8</f>
        <v/>
      </c>
      <c r="D32" s="255">
        <v>4.1549448864376316E-2</v>
      </c>
      <c r="E32" s="194" t="s">
        <v>2654</v>
      </c>
      <c r="F32" s="194" t="s">
        <v>2654</v>
      </c>
      <c r="G32" s="194">
        <v>2.9047134212358935E-2</v>
      </c>
      <c r="H32" s="195">
        <v>4.2686181876456501E-2</v>
      </c>
      <c r="I32" s="236">
        <v>1.5499509443713332E-2</v>
      </c>
      <c r="J32" s="194" t="s">
        <v>2654</v>
      </c>
      <c r="K32" s="194" t="s">
        <v>2654</v>
      </c>
      <c r="L32" s="194">
        <v>6.3905625370298411E-2</v>
      </c>
      <c r="M32" s="237">
        <v>3.4367339803384113E-2</v>
      </c>
      <c r="N32" s="256">
        <v>1.0160425301779063E-2</v>
      </c>
    </row>
    <row r="33" spans="1:20" ht="15" thickBot="1" x14ac:dyDescent="0.25">
      <c r="A33" s="30" t="s">
        <v>2652</v>
      </c>
      <c r="B33" s="234">
        <v>4.9244360906533509E-2</v>
      </c>
      <c r="C33" s="254"/>
      <c r="D33" s="255">
        <v>8.2776324943926241E-2</v>
      </c>
      <c r="E33" s="194" t="s">
        <v>2654</v>
      </c>
      <c r="F33" s="194" t="s">
        <v>2654</v>
      </c>
      <c r="G33" s="194">
        <v>3.0840998308540056E-2</v>
      </c>
      <c r="H33" s="195">
        <v>6.1092480529335233E-2</v>
      </c>
      <c r="I33" s="236">
        <v>0</v>
      </c>
      <c r="J33" s="194" t="s">
        <v>2654</v>
      </c>
      <c r="K33" s="194" t="s">
        <v>2654</v>
      </c>
      <c r="L33" s="194">
        <v>4.0655990523445644E-2</v>
      </c>
      <c r="M33" s="237">
        <v>0</v>
      </c>
      <c r="N33" s="256">
        <v>4.1140205853219527E-3</v>
      </c>
    </row>
    <row r="34" spans="1:20" x14ac:dyDescent="0.2">
      <c r="A34" s="36" t="s">
        <v>770</v>
      </c>
      <c r="B34" s="239">
        <v>6.6627973665279285E-3</v>
      </c>
      <c r="C34" s="257"/>
      <c r="D34" s="258">
        <v>7.9894796221048701E-3</v>
      </c>
      <c r="E34" s="198" t="s">
        <v>2654</v>
      </c>
      <c r="F34" s="198" t="s">
        <v>2654</v>
      </c>
      <c r="G34" s="198">
        <v>3.7496287411574285E-3</v>
      </c>
      <c r="H34" s="199">
        <v>3.9313519721481168E-3</v>
      </c>
      <c r="I34" s="241">
        <v>1.5499509443713332E-2</v>
      </c>
      <c r="J34" s="198" t="s">
        <v>2654</v>
      </c>
      <c r="K34" s="198" t="s">
        <v>2654</v>
      </c>
      <c r="L34" s="198">
        <v>1.5592151439686768E-2</v>
      </c>
      <c r="M34" s="242">
        <v>3.4367339803384113E-2</v>
      </c>
      <c r="N34" s="259">
        <v>4.8655974572622438E-3</v>
      </c>
    </row>
    <row r="35" spans="1:20" x14ac:dyDescent="0.2">
      <c r="A35" s="42" t="s">
        <v>771</v>
      </c>
      <c r="B35" s="244">
        <v>1.0790206535048887E-2</v>
      </c>
      <c r="C35" s="260"/>
      <c r="D35" s="261">
        <v>1.0070631491461939E-2</v>
      </c>
      <c r="E35" s="202" t="s">
        <v>2654</v>
      </c>
      <c r="F35" s="202" t="s">
        <v>2654</v>
      </c>
      <c r="G35" s="202">
        <v>1.0703103554431466E-2</v>
      </c>
      <c r="H35" s="203">
        <v>9.507018206051647E-3</v>
      </c>
      <c r="I35" s="246">
        <v>1.5499509443713332E-2</v>
      </c>
      <c r="J35" s="202" t="s">
        <v>2654</v>
      </c>
      <c r="K35" s="202" t="s">
        <v>2654</v>
      </c>
      <c r="L35" s="202">
        <v>2.3693407119831089E-2</v>
      </c>
      <c r="M35" s="247">
        <v>3.4367339803384113E-2</v>
      </c>
      <c r="N35" s="262">
        <v>8.5924268594137643E-3</v>
      </c>
    </row>
    <row r="36" spans="1:20" x14ac:dyDescent="0.2">
      <c r="A36" s="30" t="s">
        <v>2653</v>
      </c>
      <c r="B36" s="234">
        <v>1.7345413648861174E-2</v>
      </c>
      <c r="C36" s="254"/>
      <c r="D36" s="255">
        <v>2.0998062756794993E-2</v>
      </c>
      <c r="E36" s="194" t="s">
        <v>2654</v>
      </c>
      <c r="F36" s="194" t="s">
        <v>2654</v>
      </c>
      <c r="G36" s="194">
        <v>2.000012545083895E-2</v>
      </c>
      <c r="H36" s="195">
        <v>1.4831366186177041E-2</v>
      </c>
      <c r="I36" s="236">
        <v>1.5499509443713332E-2</v>
      </c>
      <c r="J36" s="194" t="s">
        <v>2654</v>
      </c>
      <c r="K36" s="194" t="s">
        <v>2654</v>
      </c>
      <c r="L36" s="194">
        <v>7.4606195648810075E-2</v>
      </c>
      <c r="M36" s="237">
        <v>3.4367339803384113E-2</v>
      </c>
      <c r="N36" s="256">
        <v>9.7072931500542838E-3</v>
      </c>
    </row>
    <row r="37" spans="1:20" x14ac:dyDescent="0.2">
      <c r="A37" s="42" t="s">
        <v>772</v>
      </c>
      <c r="B37" s="244">
        <v>2.6474369893357851E-2</v>
      </c>
      <c r="C37" s="260"/>
      <c r="D37" s="261">
        <v>3.6836158823132716E-2</v>
      </c>
      <c r="E37" s="202" t="s">
        <v>2654</v>
      </c>
      <c r="F37" s="202" t="s">
        <v>2654</v>
      </c>
      <c r="G37" s="202">
        <v>2.65426961083969E-2</v>
      </c>
      <c r="H37" s="203">
        <v>4.0870769807280515E-2</v>
      </c>
      <c r="I37" s="246">
        <v>1.5499509443713332E-2</v>
      </c>
      <c r="J37" s="202" t="s">
        <v>2654</v>
      </c>
      <c r="K37" s="202" t="s">
        <v>2654</v>
      </c>
      <c r="L37" s="202">
        <v>9.9789744864130295E-2</v>
      </c>
      <c r="M37" s="247">
        <v>3.4367339803384113E-2</v>
      </c>
      <c r="N37" s="262">
        <v>1.1709410398864029E-2</v>
      </c>
    </row>
    <row r="38" spans="1:20" ht="15" thickBot="1" x14ac:dyDescent="0.25">
      <c r="A38" s="48" t="s">
        <v>773</v>
      </c>
      <c r="B38" s="249">
        <v>5.9051870841052019E-2</v>
      </c>
      <c r="C38" s="263"/>
      <c r="D38" s="264">
        <v>4.663238709236546E-2</v>
      </c>
      <c r="E38" s="206" t="s">
        <v>2654</v>
      </c>
      <c r="F38" s="206" t="s">
        <v>2654</v>
      </c>
      <c r="G38" s="206">
        <v>6.7353413786109734E-2</v>
      </c>
      <c r="H38" s="207">
        <v>9.5920215593392227E-2</v>
      </c>
      <c r="I38" s="251">
        <v>1.5499509443713332E-2</v>
      </c>
      <c r="J38" s="206" t="s">
        <v>2654</v>
      </c>
      <c r="K38" s="206" t="s">
        <v>2654</v>
      </c>
      <c r="L38" s="206">
        <v>0.11062518203376234</v>
      </c>
      <c r="M38" s="252">
        <v>3.4367339803384113E-2</v>
      </c>
      <c r="N38" s="265">
        <v>1.531029150782184E-2</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1.0790206535048887E-2</v>
      </c>
      <c r="B41" s="184">
        <f t="shared" si="0"/>
        <v>0</v>
      </c>
      <c r="C41" s="184">
        <f t="shared" si="0"/>
        <v>1.234376856296375E-2</v>
      </c>
      <c r="D41" s="184">
        <f t="shared" si="0"/>
        <v>1.0870706760867148E-2</v>
      </c>
      <c r="E41" s="184">
        <f t="shared" si="0"/>
        <v>1.2278519073131853E-2</v>
      </c>
      <c r="F41" s="184">
        <f t="shared" si="0"/>
        <v>1.0390785184523518E-2</v>
      </c>
      <c r="G41" s="184">
        <f t="shared" si="0"/>
        <v>5.8174387072318073E-3</v>
      </c>
      <c r="H41" s="184">
        <f t="shared" si="0"/>
        <v>9.6381299020250558E-3</v>
      </c>
      <c r="I41" s="184">
        <f t="shared" si="0"/>
        <v>4.8905632117911643E-2</v>
      </c>
      <c r="J41" s="184">
        <f t="shared" si="0"/>
        <v>1.0544313147672811E-2</v>
      </c>
      <c r="K41" s="184">
        <f t="shared" si="0"/>
        <v>8.5924268594137643E-3</v>
      </c>
      <c r="L41" s="183" t="s">
        <v>778</v>
      </c>
      <c r="M41" s="184">
        <f t="shared" ref="M41:S41" si="1">IF(H31=0,"",H35)</f>
        <v>9.507018206051647E-3</v>
      </c>
      <c r="N41" s="184">
        <f t="shared" si="1"/>
        <v>1.5499509443713332E-2</v>
      </c>
      <c r="O41" s="184" t="str">
        <f t="shared" si="1"/>
        <v/>
      </c>
      <c r="P41" s="184" t="str">
        <f t="shared" si="1"/>
        <v/>
      </c>
      <c r="Q41" s="184">
        <f t="shared" si="1"/>
        <v>2.3693407119831089E-2</v>
      </c>
      <c r="R41" s="184">
        <f t="shared" si="1"/>
        <v>3.4367339803384113E-2</v>
      </c>
      <c r="S41" s="184">
        <f t="shared" si="1"/>
        <v>8.5924268594137643E-3</v>
      </c>
    </row>
    <row r="42" spans="1:20" x14ac:dyDescent="0.2">
      <c r="A42" s="184">
        <f t="shared" ref="A42:K42" si="2">IF(B7=0,"",B12-B11)</f>
        <v>6.5552071138122864E-3</v>
      </c>
      <c r="B42" s="184">
        <f t="shared" si="2"/>
        <v>0</v>
      </c>
      <c r="C42" s="184">
        <f t="shared" si="2"/>
        <v>3.4645211456224394E-3</v>
      </c>
      <c r="D42" s="184">
        <f t="shared" si="2"/>
        <v>6.416395784236778E-3</v>
      </c>
      <c r="E42" s="184">
        <f t="shared" si="2"/>
        <v>5.0594162500470809E-3</v>
      </c>
      <c r="F42" s="184">
        <f t="shared" si="2"/>
        <v>6.9883847179726261E-3</v>
      </c>
      <c r="G42" s="184">
        <f t="shared" si="2"/>
        <v>1.1090183410320179E-2</v>
      </c>
      <c r="H42" s="184">
        <f t="shared" si="2"/>
        <v>2.3309212280903983E-2</v>
      </c>
      <c r="I42" s="184">
        <f t="shared" si="2"/>
        <v>3.495547485821264E-2</v>
      </c>
      <c r="J42" s="184">
        <f t="shared" si="2"/>
        <v>1.0026537956487332E-2</v>
      </c>
      <c r="K42" s="184">
        <f t="shared" si="2"/>
        <v>1.1148662906405194E-3</v>
      </c>
      <c r="L42" s="183" t="s">
        <v>779</v>
      </c>
      <c r="M42" s="184">
        <f t="shared" ref="M42:S42" si="3">IF(H31=0,"",H36-H35)</f>
        <v>5.3243479801253941E-3</v>
      </c>
      <c r="N42" s="184">
        <f t="shared" si="3"/>
        <v>0</v>
      </c>
      <c r="O42" s="184" t="str">
        <f t="shared" si="3"/>
        <v/>
      </c>
      <c r="P42" s="184" t="str">
        <f t="shared" si="3"/>
        <v/>
      </c>
      <c r="Q42" s="184">
        <f t="shared" si="3"/>
        <v>5.0912788528978986E-2</v>
      </c>
      <c r="R42" s="184">
        <f t="shared" si="3"/>
        <v>0</v>
      </c>
      <c r="S42" s="184">
        <f t="shared" si="3"/>
        <v>1.1148662906405194E-3</v>
      </c>
    </row>
    <row r="43" spans="1:20" x14ac:dyDescent="0.2">
      <c r="A43" s="184">
        <f t="shared" ref="A43:K43" si="4">IF(B7=0,"",B13-B12)</f>
        <v>9.1289562444966769E-3</v>
      </c>
      <c r="B43" s="184">
        <f t="shared" si="4"/>
        <v>0</v>
      </c>
      <c r="C43" s="184">
        <f t="shared" si="4"/>
        <v>7.9305031796595218E-3</v>
      </c>
      <c r="D43" s="184">
        <f t="shared" si="4"/>
        <v>6.6506623086512416E-3</v>
      </c>
      <c r="E43" s="184">
        <f t="shared" si="4"/>
        <v>5.2923427953120439E-3</v>
      </c>
      <c r="F43" s="184">
        <f t="shared" si="4"/>
        <v>7.980088299579944E-3</v>
      </c>
      <c r="G43" s="184">
        <f t="shared" si="4"/>
        <v>1.597630538727441E-2</v>
      </c>
      <c r="H43" s="184">
        <f t="shared" si="4"/>
        <v>7.9118175575903935E-2</v>
      </c>
      <c r="I43" s="184">
        <f t="shared" si="4"/>
        <v>6.154043720002933E-2</v>
      </c>
      <c r="J43" s="184">
        <f t="shared" si="4"/>
        <v>2.0433598398434696E-2</v>
      </c>
      <c r="K43" s="184">
        <f t="shared" si="4"/>
        <v>2.0021172488097448E-3</v>
      </c>
      <c r="L43" s="183" t="s">
        <v>780</v>
      </c>
      <c r="M43" s="184">
        <f t="shared" ref="M43:S43" si="5">IF(H31=0,"",H37-H36)</f>
        <v>2.6039403621103473E-2</v>
      </c>
      <c r="N43" s="184">
        <f t="shared" si="5"/>
        <v>0</v>
      </c>
      <c r="O43" s="184" t="str">
        <f t="shared" si="5"/>
        <v/>
      </c>
      <c r="P43" s="184" t="str">
        <f t="shared" si="5"/>
        <v/>
      </c>
      <c r="Q43" s="184">
        <f t="shared" si="5"/>
        <v>2.518354921532022E-2</v>
      </c>
      <c r="R43" s="184">
        <f t="shared" si="5"/>
        <v>0</v>
      </c>
      <c r="S43" s="184">
        <f t="shared" si="5"/>
        <v>2.0021172488097448E-3</v>
      </c>
    </row>
    <row r="44" spans="1:20" x14ac:dyDescent="0.2">
      <c r="A44" s="184">
        <f t="shared" ref="A44:K44" si="6">IF(B7=0,"",B11-B10)</f>
        <v>4.1274091685209588E-3</v>
      </c>
      <c r="B44" s="184">
        <f t="shared" si="6"/>
        <v>0</v>
      </c>
      <c r="C44" s="184">
        <f t="shared" si="6"/>
        <v>1.3356534516584043E-3</v>
      </c>
      <c r="D44" s="184">
        <f t="shared" si="6"/>
        <v>4.2307720036014783E-3</v>
      </c>
      <c r="E44" s="184">
        <f t="shared" si="6"/>
        <v>3.7277540639633483E-3</v>
      </c>
      <c r="F44" s="184">
        <f t="shared" si="6"/>
        <v>4.5991792602234375E-3</v>
      </c>
      <c r="G44" s="184">
        <f t="shared" si="6"/>
        <v>4.3222248671283695E-3</v>
      </c>
      <c r="H44" s="184">
        <f t="shared" si="6"/>
        <v>4.9649656727503207E-3</v>
      </c>
      <c r="I44" s="184">
        <f t="shared" si="6"/>
        <v>9.7609001354797276E-3</v>
      </c>
      <c r="J44" s="184">
        <f t="shared" si="6"/>
        <v>3.5940022677161936E-3</v>
      </c>
      <c r="K44" s="184">
        <f t="shared" si="6"/>
        <v>3.7268294021515205E-3</v>
      </c>
      <c r="L44" s="183" t="s">
        <v>781</v>
      </c>
      <c r="M44" s="184">
        <f t="shared" ref="M44:S44" si="7">IF(H31=0,"",H35-H34)</f>
        <v>5.5756662339035302E-3</v>
      </c>
      <c r="N44" s="184">
        <f t="shared" si="7"/>
        <v>0</v>
      </c>
      <c r="O44" s="184" t="str">
        <f t="shared" si="7"/>
        <v/>
      </c>
      <c r="P44" s="184" t="str">
        <f t="shared" si="7"/>
        <v/>
      </c>
      <c r="Q44" s="184">
        <f t="shared" si="7"/>
        <v>8.101255680144321E-3</v>
      </c>
      <c r="R44" s="184">
        <f t="shared" si="7"/>
        <v>0</v>
      </c>
      <c r="S44" s="184">
        <f t="shared" si="7"/>
        <v>3.7268294021515205E-3</v>
      </c>
    </row>
    <row r="45" spans="1:20" x14ac:dyDescent="0.2">
      <c r="A45" s="184">
        <f t="shared" ref="A45:K45" si="8">IF(B7=0,"",B14-B13)</f>
        <v>3.2577500947694168E-2</v>
      </c>
      <c r="B45" s="184">
        <f t="shared" si="8"/>
        <v>0</v>
      </c>
      <c r="C45" s="184">
        <f t="shared" si="8"/>
        <v>5.8768595019334346E-2</v>
      </c>
      <c r="D45" s="184">
        <f t="shared" si="8"/>
        <v>2.2445913365088586E-2</v>
      </c>
      <c r="E45" s="184">
        <f t="shared" si="8"/>
        <v>1.144555849222411E-2</v>
      </c>
      <c r="F45" s="184">
        <f t="shared" si="8"/>
        <v>1.8875888230768058E-2</v>
      </c>
      <c r="G45" s="184">
        <f t="shared" si="8"/>
        <v>4.5215085599849228E-2</v>
      </c>
      <c r="H45" s="184">
        <f t="shared" si="8"/>
        <v>0.10542109960375029</v>
      </c>
      <c r="I45" s="184">
        <f t="shared" si="8"/>
        <v>9.4547736234592866E-2</v>
      </c>
      <c r="J45" s="184">
        <f t="shared" si="8"/>
        <v>5.1014780054517372E-2</v>
      </c>
      <c r="K45" s="184">
        <f t="shared" si="8"/>
        <v>3.6008811089578117E-3</v>
      </c>
      <c r="L45" s="183" t="s">
        <v>782</v>
      </c>
      <c r="M45" s="184">
        <f t="shared" ref="M45:S45" si="9">IF(H31=0,"",H38-H37)</f>
        <v>5.5049445786111713E-2</v>
      </c>
      <c r="N45" s="184">
        <f t="shared" si="9"/>
        <v>0</v>
      </c>
      <c r="O45" s="184" t="str">
        <f t="shared" si="9"/>
        <v/>
      </c>
      <c r="P45" s="184" t="str">
        <f t="shared" si="9"/>
        <v/>
      </c>
      <c r="Q45" s="184">
        <f t="shared" si="9"/>
        <v>1.0835437169632048E-2</v>
      </c>
      <c r="R45" s="184">
        <f t="shared" si="9"/>
        <v>0</v>
      </c>
      <c r="S45" s="184">
        <f t="shared" si="9"/>
        <v>3.6008811089578117E-3</v>
      </c>
    </row>
    <row r="46" spans="1:20" x14ac:dyDescent="0.2">
      <c r="A46" s="184">
        <f t="shared" ref="A46:K46" si="10">IF(B7=0,"",B8)</f>
        <v>3.0247947835965058E-2</v>
      </c>
      <c r="B46" s="184" t="str">
        <f t="shared" si="10"/>
        <v/>
      </c>
      <c r="C46" s="184">
        <f t="shared" si="10"/>
        <v>3.4212564006896845E-2</v>
      </c>
      <c r="D46" s="184">
        <f t="shared" si="10"/>
        <v>2.5613153925370644E-2</v>
      </c>
      <c r="E46" s="184">
        <f t="shared" si="10"/>
        <v>2.2698630776389363E-2</v>
      </c>
      <c r="F46" s="184">
        <f t="shared" si="10"/>
        <v>2.5402579713249166E-2</v>
      </c>
      <c r="G46" s="184">
        <f t="shared" si="10"/>
        <v>3.6757631965338149E-2</v>
      </c>
      <c r="H46" s="184">
        <f t="shared" si="10"/>
        <v>8.8756305477928996E-2</v>
      </c>
      <c r="I46" s="184">
        <f t="shared" si="10"/>
        <v>0.12098503978976755</v>
      </c>
      <c r="J46" s="184">
        <f t="shared" si="10"/>
        <v>4.1073411056053291E-2</v>
      </c>
      <c r="K46" s="184">
        <f t="shared" si="10"/>
        <v>1.0160425301779063E-2</v>
      </c>
      <c r="L46" s="183" t="s">
        <v>783</v>
      </c>
      <c r="M46" s="184">
        <f t="shared" ref="M46:S46" si="11">IF(H31=0,"",H32)</f>
        <v>4.2686181876456501E-2</v>
      </c>
      <c r="N46" s="184">
        <f t="shared" si="11"/>
        <v>1.5499509443713332E-2</v>
      </c>
      <c r="O46" s="184" t="str">
        <f t="shared" si="11"/>
        <v/>
      </c>
      <c r="P46" s="184" t="str">
        <f t="shared" si="11"/>
        <v/>
      </c>
      <c r="Q46" s="184">
        <f t="shared" si="11"/>
        <v>6.3905625370298411E-2</v>
      </c>
      <c r="R46" s="184">
        <f t="shared" si="11"/>
        <v>3.4367339803384113E-2</v>
      </c>
      <c r="S46" s="184">
        <f t="shared" si="11"/>
        <v>1.0160425301779063E-2</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1.0790206535048887E-2</v>
      </c>
      <c r="C49" s="184">
        <v>0</v>
      </c>
      <c r="D49" s="184">
        <f t="shared" ref="D49:O49" si="12">IF(D19=0,"",D23)</f>
        <v>1.234376856296375E-2</v>
      </c>
      <c r="E49" s="184">
        <f t="shared" si="12"/>
        <v>1.1704188184352421E-2</v>
      </c>
      <c r="F49" s="184">
        <f t="shared" si="12"/>
        <v>1.3450144001644258E-2</v>
      </c>
      <c r="G49" s="184">
        <f t="shared" si="12"/>
        <v>1.0870018523913267E-2</v>
      </c>
      <c r="H49" s="184">
        <f t="shared" si="12"/>
        <v>9.650214787219601E-3</v>
      </c>
      <c r="I49" s="184">
        <f t="shared" si="12"/>
        <v>4.4599661253719707E-3</v>
      </c>
      <c r="J49" s="184">
        <f t="shared" si="12"/>
        <v>1.633209974215314E-2</v>
      </c>
      <c r="K49" s="184">
        <f t="shared" si="12"/>
        <v>9.0527242018872446E-3</v>
      </c>
      <c r="L49" s="184">
        <f t="shared" si="12"/>
        <v>9.6381299020250558E-3</v>
      </c>
      <c r="M49" s="184" t="str">
        <f t="shared" si="12"/>
        <v/>
      </c>
      <c r="N49" s="184">
        <f t="shared" si="12"/>
        <v>6.7400154054551603E-2</v>
      </c>
      <c r="O49" s="184">
        <f t="shared" si="12"/>
        <v>5.5605684904004589E-2</v>
      </c>
      <c r="P49" s="184">
        <f>IF(D31=0,"",D35)</f>
        <v>1.0070631491461939E-2</v>
      </c>
      <c r="Q49" s="184" t="str">
        <f>IF(E31=0,"",E35)</f>
        <v/>
      </c>
      <c r="R49" s="184" t="str">
        <f>IF(F31=0,"",F35)</f>
        <v/>
      </c>
      <c r="S49" s="184">
        <f>IF(G31=0,"",G35)</f>
        <v>1.0703103554431466E-2</v>
      </c>
    </row>
    <row r="50" spans="1:29" x14ac:dyDescent="0.2">
      <c r="A50" s="183" t="s">
        <v>779</v>
      </c>
      <c r="B50" s="184">
        <f>IF(B19=0,"",B24-B23)</f>
        <v>6.5552071138122864E-3</v>
      </c>
      <c r="C50" s="184">
        <v>0</v>
      </c>
      <c r="D50" s="184">
        <f t="shared" ref="D50:O50" si="13">IF(D19=0,"",D24-D23)</f>
        <v>3.4645211456224394E-3</v>
      </c>
      <c r="E50" s="184">
        <f t="shared" si="13"/>
        <v>4.9847546985900774E-3</v>
      </c>
      <c r="F50" s="184">
        <f t="shared" si="13"/>
        <v>4.0171830118006201E-3</v>
      </c>
      <c r="G50" s="184">
        <f t="shared" si="13"/>
        <v>8.2060944638164702E-3</v>
      </c>
      <c r="H50" s="184">
        <f t="shared" si="13"/>
        <v>4.846508791714459E-3</v>
      </c>
      <c r="I50" s="184">
        <f t="shared" si="13"/>
        <v>8.2415642315598562E-3</v>
      </c>
      <c r="J50" s="184">
        <f t="shared" si="13"/>
        <v>5.0871495028873691E-2</v>
      </c>
      <c r="K50" s="184">
        <f t="shared" si="13"/>
        <v>8.424067664872522E-3</v>
      </c>
      <c r="L50" s="184">
        <f t="shared" si="13"/>
        <v>2.3309212280903983E-2</v>
      </c>
      <c r="M50" s="184" t="str">
        <f t="shared" si="13"/>
        <v/>
      </c>
      <c r="N50" s="184">
        <f t="shared" si="13"/>
        <v>3.1316269421506476E-2</v>
      </c>
      <c r="O50" s="184">
        <f t="shared" si="13"/>
        <v>1.3400105572185884E-2</v>
      </c>
      <c r="P50" s="184">
        <f>IF(D31=0,"",D36-D35)</f>
        <v>1.0927431265333054E-2</v>
      </c>
      <c r="Q50" s="184" t="str">
        <f>IF(E31=0,"",E36-E35)</f>
        <v/>
      </c>
      <c r="R50" s="184" t="str">
        <f>IF(F31=0,"",F36-F35)</f>
        <v/>
      </c>
      <c r="S50" s="184">
        <f>IF(G31=0,"",G36-G35)</f>
        <v>9.2970218964074838E-3</v>
      </c>
    </row>
    <row r="51" spans="1:29" x14ac:dyDescent="0.2">
      <c r="A51" s="183" t="s">
        <v>780</v>
      </c>
      <c r="B51" s="184">
        <f>IF(B19=0,"",B25-B24)</f>
        <v>9.1289562444966769E-3</v>
      </c>
      <c r="C51" s="184">
        <v>0</v>
      </c>
      <c r="D51" s="184">
        <f t="shared" ref="D51:O51" si="14">IF(D19=0,"",D25-D24)</f>
        <v>7.9305031796595218E-3</v>
      </c>
      <c r="E51" s="184">
        <f t="shared" si="14"/>
        <v>5.6289257501029623E-3</v>
      </c>
      <c r="F51" s="184">
        <f t="shared" si="14"/>
        <v>5.3307798103409167E-3</v>
      </c>
      <c r="G51" s="184">
        <f t="shared" si="14"/>
        <v>6.6299987905162894E-3</v>
      </c>
      <c r="H51" s="184">
        <f t="shared" si="14"/>
        <v>7.8860103108777044E-3</v>
      </c>
      <c r="I51" s="184">
        <f t="shared" si="14"/>
        <v>1.3669653591791234E-2</v>
      </c>
      <c r="J51" s="184">
        <f t="shared" si="14"/>
        <v>1.0895418333648793E-2</v>
      </c>
      <c r="K51" s="184">
        <f t="shared" si="14"/>
        <v>7.4689863772671519E-3</v>
      </c>
      <c r="L51" s="184">
        <f t="shared" si="14"/>
        <v>7.9118175575903935E-2</v>
      </c>
      <c r="M51" s="184" t="str">
        <f t="shared" si="14"/>
        <v/>
      </c>
      <c r="N51" s="184">
        <f t="shared" si="14"/>
        <v>0.1101094431346247</v>
      </c>
      <c r="O51" s="184">
        <f t="shared" si="14"/>
        <v>4.5978730299997481E-2</v>
      </c>
      <c r="P51" s="184">
        <f>IF(D31=0,"",D37-D36)</f>
        <v>1.5838096066337723E-2</v>
      </c>
      <c r="Q51" s="184" t="str">
        <f>IF(E31=0,"",E37-E36)</f>
        <v/>
      </c>
      <c r="R51" s="184" t="str">
        <f>IF(F31=0,"",F37-F36)</f>
        <v/>
      </c>
      <c r="S51" s="184">
        <f>IF(G31=0,"",G37-G36)</f>
        <v>6.5425706575579501E-3</v>
      </c>
    </row>
    <row r="52" spans="1:29" x14ac:dyDescent="0.2">
      <c r="A52" s="183" t="s">
        <v>781</v>
      </c>
      <c r="B52" s="184">
        <f>IF(B19=0,"",B23-B22)</f>
        <v>4.1274091685209588E-3</v>
      </c>
      <c r="C52" s="184">
        <v>0</v>
      </c>
      <c r="D52" s="184">
        <f t="shared" ref="D52:O52" si="15">IF(D19=0,"",D23-D22)</f>
        <v>1.3356534516584043E-3</v>
      </c>
      <c r="E52" s="184">
        <f t="shared" si="15"/>
        <v>3.1068961724516082E-3</v>
      </c>
      <c r="F52" s="184">
        <f t="shared" si="15"/>
        <v>4.9859668034229008E-3</v>
      </c>
      <c r="G52" s="184">
        <f t="shared" si="15"/>
        <v>5.8613042169534035E-3</v>
      </c>
      <c r="H52" s="184">
        <f t="shared" si="15"/>
        <v>2.9190976251562287E-3</v>
      </c>
      <c r="I52" s="184">
        <f t="shared" si="15"/>
        <v>1.798239750519611E-3</v>
      </c>
      <c r="J52" s="184">
        <f t="shared" si="15"/>
        <v>8.8282690487633576E-3</v>
      </c>
      <c r="K52" s="184">
        <f t="shared" si="15"/>
        <v>7.5667689822339597E-3</v>
      </c>
      <c r="L52" s="184">
        <f t="shared" si="15"/>
        <v>4.9649656727503207E-3</v>
      </c>
      <c r="M52" s="184" t="str">
        <f t="shared" si="15"/>
        <v/>
      </c>
      <c r="N52" s="184">
        <f t="shared" si="15"/>
        <v>1.8789761652903886E-2</v>
      </c>
      <c r="O52" s="184">
        <f t="shared" si="15"/>
        <v>8.0400633433115321E-3</v>
      </c>
      <c r="P52" s="184">
        <f>IF(D31=0,"",D35-D34)</f>
        <v>2.0811518693570688E-3</v>
      </c>
      <c r="Q52" s="184" t="str">
        <f>IF(E31=0,"",E35-E34)</f>
        <v/>
      </c>
      <c r="R52" s="184" t="str">
        <f>IF(F31=0,"",F35-F34)</f>
        <v/>
      </c>
      <c r="S52" s="184">
        <f>IF(G31=0,"",G35-G34)</f>
        <v>6.9534748132740378E-3</v>
      </c>
      <c r="AB52" s="15"/>
      <c r="AC52" s="15"/>
    </row>
    <row r="53" spans="1:29" x14ac:dyDescent="0.2">
      <c r="A53" s="183" t="s">
        <v>782</v>
      </c>
      <c r="B53" s="184">
        <f>IF(B19=0,"",B26-B25)</f>
        <v>3.2577500947694168E-2</v>
      </c>
      <c r="C53" s="184">
        <v>0</v>
      </c>
      <c r="D53" s="184">
        <f t="shared" ref="D53:O53" si="16">IF(D19=0,"",D26-D25)</f>
        <v>5.8768595019334346E-2</v>
      </c>
      <c r="E53" s="184">
        <f t="shared" si="16"/>
        <v>1.5730697517445554E-2</v>
      </c>
      <c r="F53" s="184">
        <f t="shared" si="16"/>
        <v>7.6161799030774989E-3</v>
      </c>
      <c r="G53" s="184">
        <f t="shared" si="16"/>
        <v>1.8529034654598119E-2</v>
      </c>
      <c r="H53" s="184">
        <f t="shared" si="16"/>
        <v>1.5313431856062303E-2</v>
      </c>
      <c r="I53" s="184">
        <f t="shared" si="16"/>
        <v>1.0700879390908778E-2</v>
      </c>
      <c r="J53" s="184">
        <f t="shared" si="16"/>
        <v>1.7722050375486589E-2</v>
      </c>
      <c r="K53" s="184">
        <f t="shared" si="16"/>
        <v>5.7047785685467221E-2</v>
      </c>
      <c r="L53" s="184">
        <f t="shared" si="16"/>
        <v>0.10542109960375029</v>
      </c>
      <c r="M53" s="184" t="str">
        <f t="shared" si="16"/>
        <v/>
      </c>
      <c r="N53" s="184">
        <f t="shared" si="16"/>
        <v>6.606566588077481E-2</v>
      </c>
      <c r="O53" s="184">
        <f t="shared" si="16"/>
        <v>2.7587238179998502E-2</v>
      </c>
      <c r="P53" s="184">
        <f>IF(D31=0,"",D38-D37)</f>
        <v>9.7962282692327443E-3</v>
      </c>
      <c r="Q53" s="184" t="str">
        <f>IF(E31=0,"",E38-E37)</f>
        <v/>
      </c>
      <c r="R53" s="184" t="str">
        <f>IF(F31=0,"",F38-F37)</f>
        <v/>
      </c>
      <c r="S53" s="184">
        <f>IF(G31=0,"",G38-G37)</f>
        <v>4.0810717677712834E-2</v>
      </c>
      <c r="AB53" s="15"/>
      <c r="AC53" s="15"/>
    </row>
    <row r="54" spans="1:29" x14ac:dyDescent="0.2">
      <c r="A54" s="183" t="s">
        <v>783</v>
      </c>
      <c r="B54" s="184">
        <f t="shared" ref="B54:O54" si="17">IF(B19=0,"",B20)</f>
        <v>3.0247947835965058E-2</v>
      </c>
      <c r="C54" s="184" t="str">
        <f t="shared" si="17"/>
        <v/>
      </c>
      <c r="D54" s="184">
        <f t="shared" si="17"/>
        <v>3.4212564006896845E-2</v>
      </c>
      <c r="E54" s="184">
        <f t="shared" si="17"/>
        <v>2.4083885276015259E-2</v>
      </c>
      <c r="F54" s="184">
        <f t="shared" si="17"/>
        <v>1.8877239053283437E-2</v>
      </c>
      <c r="G54" s="184">
        <f t="shared" si="17"/>
        <v>2.6295830109733308E-2</v>
      </c>
      <c r="H54" s="184">
        <f t="shared" si="17"/>
        <v>2.2365528365203061E-2</v>
      </c>
      <c r="I54" s="184">
        <f t="shared" si="17"/>
        <v>1.7799833250344475E-2</v>
      </c>
      <c r="J54" s="184">
        <f t="shared" si="17"/>
        <v>5.4177757868511291E-2</v>
      </c>
      <c r="K54" s="184">
        <f t="shared" si="17"/>
        <v>4.4853309055275806E-2</v>
      </c>
      <c r="L54" s="184">
        <f t="shared" si="17"/>
        <v>8.8756305477928996E-2</v>
      </c>
      <c r="M54" s="184" t="str">
        <f t="shared" si="17"/>
        <v/>
      </c>
      <c r="N54" s="184">
        <f t="shared" si="17"/>
        <v>0.15124520595147023</v>
      </c>
      <c r="O54" s="184">
        <f t="shared" si="17"/>
        <v>9.0724873628064875E-2</v>
      </c>
      <c r="P54" s="184">
        <f>IF(D31=0,"",D32)</f>
        <v>4.1549448864376316E-2</v>
      </c>
      <c r="Q54" s="184" t="str">
        <f>IF(E31=0,"",E32)</f>
        <v/>
      </c>
      <c r="R54" s="184" t="str">
        <f>IF(F31=0,"",F32)</f>
        <v/>
      </c>
      <c r="S54" s="184">
        <f>IF(G31=0,"",G32)</f>
        <v>2.9047134212358935E-2</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row>
    <row r="60" spans="1:29" x14ac:dyDescent="0.2">
      <c r="A60" s="24" t="s">
        <v>776</v>
      </c>
      <c r="B60" s="209">
        <v>1.040432326540746E-2</v>
      </c>
      <c r="C60" s="210">
        <v>7.3787940150837025E-6</v>
      </c>
      <c r="D60" s="210">
        <v>1.0396944471392376E-2</v>
      </c>
      <c r="E60" s="210">
        <v>3.2698819724768986E-3</v>
      </c>
      <c r="F60" s="210">
        <v>1.5466156284760914E-3</v>
      </c>
      <c r="G60" s="211">
        <v>1.7586641556332691E-3</v>
      </c>
      <c r="H60" s="212">
        <v>1.6979485021993718E-2</v>
      </c>
      <c r="I60" s="209">
        <v>1.1564980819015978E-4</v>
      </c>
      <c r="J60" s="212">
        <v>1.6863835213803552E-2</v>
      </c>
      <c r="K60" s="209">
        <v>6.2325150107242903E-5</v>
      </c>
      <c r="L60" s="212">
        <v>1.68015100636963E-2</v>
      </c>
    </row>
    <row r="61" spans="1:29" x14ac:dyDescent="0.2">
      <c r="A61" s="30" t="s">
        <v>794</v>
      </c>
      <c r="B61" s="72">
        <v>0.61924929520998828</v>
      </c>
      <c r="C61" s="73">
        <v>4.3917445438593997E-4</v>
      </c>
      <c r="D61" s="73">
        <v>0.61881012075560238</v>
      </c>
      <c r="E61" s="73">
        <v>0.19461833847555549</v>
      </c>
      <c r="F61" s="73">
        <v>9.2052179989340718E-2</v>
      </c>
      <c r="G61" s="74">
        <v>0.10467298171211918</v>
      </c>
      <c r="H61" s="172">
        <v>1.0105927953870038</v>
      </c>
      <c r="I61" s="72">
        <v>6.8832984506582524E-3</v>
      </c>
      <c r="J61" s="172">
        <v>1.0037094969363449</v>
      </c>
      <c r="K61" s="72">
        <v>3.7094969363445115E-3</v>
      </c>
      <c r="L61" s="172">
        <v>1</v>
      </c>
    </row>
    <row r="62" spans="1:29" x14ac:dyDescent="0.2">
      <c r="A62" s="30" t="s">
        <v>775</v>
      </c>
      <c r="B62" s="193">
        <v>1.8345787857553135E-2</v>
      </c>
      <c r="C62" s="194">
        <v>1.4272467710950197E-3</v>
      </c>
      <c r="D62" s="194">
        <v>1.6918541086458114E-2</v>
      </c>
      <c r="E62" s="194">
        <v>8.6014016328803417E-3</v>
      </c>
      <c r="F62" s="194">
        <v>2.8192717199974032E-3</v>
      </c>
      <c r="G62" s="195">
        <v>2.7814093358824918E-3</v>
      </c>
      <c r="H62" s="196">
        <v>3.2547870546313383E-2</v>
      </c>
      <c r="I62" s="193">
        <v>4.674224977657249E-4</v>
      </c>
      <c r="J62" s="196">
        <v>3.2080448048547677E-2</v>
      </c>
      <c r="K62" s="193">
        <v>1.8323790371279841E-3</v>
      </c>
      <c r="L62" s="196">
        <v>3.0248069011419673E-2</v>
      </c>
    </row>
    <row r="63" spans="1:29" ht="15" thickBot="1" x14ac:dyDescent="0.25">
      <c r="A63" s="30" t="s">
        <v>2652</v>
      </c>
      <c r="B63" s="193">
        <v>4.8006036248078983E-2</v>
      </c>
      <c r="C63" s="194">
        <v>2.7886996059204517E-2</v>
      </c>
      <c r="D63" s="194">
        <v>3.1912232354158201E-2</v>
      </c>
      <c r="E63" s="194">
        <v>2.5953364579362485E-2</v>
      </c>
      <c r="F63" s="194">
        <v>1.351769164508357E-2</v>
      </c>
      <c r="G63" s="195">
        <v>1.2917404981106887E-2</v>
      </c>
      <c r="H63" s="196">
        <v>7.1002885688471018E-2</v>
      </c>
      <c r="I63" s="193">
        <v>5.5886400573837581E-3</v>
      </c>
      <c r="J63" s="196">
        <v>6.686331807883647E-2</v>
      </c>
      <c r="K63" s="193">
        <v>3.285397621941636E-2</v>
      </c>
      <c r="L63" s="196">
        <v>4.9244344604896684E-2</v>
      </c>
    </row>
    <row r="64" spans="1:29" x14ac:dyDescent="0.2">
      <c r="A64" s="36" t="s">
        <v>770</v>
      </c>
      <c r="B64" s="197">
        <v>0</v>
      </c>
      <c r="C64" s="198">
        <v>0</v>
      </c>
      <c r="D64" s="198">
        <v>0</v>
      </c>
      <c r="E64" s="198">
        <v>6.9123884926076626E-5</v>
      </c>
      <c r="F64" s="198">
        <v>0</v>
      </c>
      <c r="G64" s="199">
        <v>0</v>
      </c>
      <c r="H64" s="200">
        <v>6.6627973665279285E-3</v>
      </c>
      <c r="I64" s="197">
        <v>0</v>
      </c>
      <c r="J64" s="200">
        <v>6.6627973665279285E-3</v>
      </c>
      <c r="K64" s="197">
        <v>0</v>
      </c>
      <c r="L64" s="200">
        <v>6.6627973665279285E-3</v>
      </c>
    </row>
    <row r="65" spans="1:15" x14ac:dyDescent="0.2">
      <c r="A65" s="42" t="s">
        <v>771</v>
      </c>
      <c r="B65" s="201">
        <v>6.5136519590805134E-3</v>
      </c>
      <c r="C65" s="202">
        <v>0</v>
      </c>
      <c r="D65" s="202">
        <v>6.5136519590805134E-3</v>
      </c>
      <c r="E65" s="202">
        <v>3.6512384984596288E-4</v>
      </c>
      <c r="F65" s="202">
        <v>0</v>
      </c>
      <c r="G65" s="203">
        <v>4.4744019183144687E-5</v>
      </c>
      <c r="H65" s="204">
        <v>1.1237368082778755E-2</v>
      </c>
      <c r="I65" s="201">
        <v>0</v>
      </c>
      <c r="J65" s="204">
        <v>1.087681213545294E-2</v>
      </c>
      <c r="K65" s="201">
        <v>0</v>
      </c>
      <c r="L65" s="204">
        <v>1.0790206535048884E-2</v>
      </c>
      <c r="M65" s="81"/>
      <c r="N65" s="81"/>
      <c r="O65" s="81"/>
    </row>
    <row r="66" spans="1:15" x14ac:dyDescent="0.2">
      <c r="A66" s="30" t="s">
        <v>2653</v>
      </c>
      <c r="B66" s="193">
        <v>1.1289950289388498E-2</v>
      </c>
      <c r="C66" s="194">
        <v>0</v>
      </c>
      <c r="D66" s="194">
        <v>1.1289950289388498E-2</v>
      </c>
      <c r="E66" s="194">
        <v>1.5579509006643081E-3</v>
      </c>
      <c r="F66" s="194">
        <v>6.6888186280558918E-5</v>
      </c>
      <c r="G66" s="195">
        <v>3.0467082978945643E-4</v>
      </c>
      <c r="H66" s="196">
        <v>1.7476791866759763E-2</v>
      </c>
      <c r="I66" s="193">
        <v>0</v>
      </c>
      <c r="J66" s="196">
        <v>1.7433564442704361E-2</v>
      </c>
      <c r="K66" s="193">
        <v>0</v>
      </c>
      <c r="L66" s="196">
        <v>1.734541364886117E-2</v>
      </c>
    </row>
    <row r="67" spans="1:15" x14ac:dyDescent="0.2">
      <c r="A67" s="42" t="s">
        <v>772</v>
      </c>
      <c r="B67" s="201">
        <v>1.6658499967637658E-2</v>
      </c>
      <c r="C67" s="202">
        <v>0</v>
      </c>
      <c r="D67" s="202">
        <v>1.6658499967637658E-2</v>
      </c>
      <c r="E67" s="202">
        <v>5.975397839720939E-3</v>
      </c>
      <c r="F67" s="202">
        <v>9.1735728953339958E-4</v>
      </c>
      <c r="G67" s="203">
        <v>8.9512795494884191E-4</v>
      </c>
      <c r="H67" s="204">
        <v>2.7509932182923413E-2</v>
      </c>
      <c r="I67" s="201">
        <v>5.732981764282618E-5</v>
      </c>
      <c r="J67" s="204">
        <v>2.6870815314505178E-2</v>
      </c>
      <c r="K67" s="201">
        <v>0</v>
      </c>
      <c r="L67" s="204">
        <v>2.6474369893357847E-2</v>
      </c>
    </row>
    <row r="68" spans="1:15" ht="15" thickBot="1" x14ac:dyDescent="0.25">
      <c r="A68" s="48" t="s">
        <v>773</v>
      </c>
      <c r="B68" s="205">
        <v>2.404560267037666E-2</v>
      </c>
      <c r="C68" s="206">
        <v>0</v>
      </c>
      <c r="D68" s="206">
        <v>2.404560267037666E-2</v>
      </c>
      <c r="E68" s="206">
        <v>2.1768156803955874E-2</v>
      </c>
      <c r="F68" s="206">
        <v>6.5982873394542186E-3</v>
      </c>
      <c r="G68" s="207">
        <v>2.1741226185310204E-3</v>
      </c>
      <c r="H68" s="208">
        <v>6.0601092330752275E-2</v>
      </c>
      <c r="I68" s="205">
        <v>3.0267863737282126E-4</v>
      </c>
      <c r="J68" s="208">
        <v>5.9051870841052012E-2</v>
      </c>
      <c r="K68" s="205">
        <v>1.7515935087039149E-5</v>
      </c>
      <c r="L68" s="208">
        <v>5.9051870841052012E-2</v>
      </c>
    </row>
    <row r="76" spans="1:15" x14ac:dyDescent="0.2">
      <c r="B76" s="80"/>
      <c r="C76" s="81"/>
      <c r="D76" s="81"/>
      <c r="E76" s="81"/>
      <c r="F76" s="81"/>
      <c r="G76" s="81"/>
      <c r="H76" s="81"/>
      <c r="I76" s="81"/>
      <c r="J76" s="81"/>
      <c r="K76" s="81"/>
      <c r="L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LGG-MT-LM-STR-Clin'!$AO$33="non concerné","",'[1]ETPR LGG-MT-LM-STR-Clin'!$AO$33)</f>
        <v/>
      </c>
      <c r="C88" s="179" t="str">
        <f>IF('[1]ETPR LGG-MT-LM-STR-Clin'!$AO$36="non concerné","",'[1]ETPR LGG-MT-LM-STR-Clin'!$AO$36)</f>
        <v/>
      </c>
      <c r="D88" s="180" t="str">
        <f>IF('[1]ETPR LGG-MT-LM-STR-Clin'!$AO$39="non concerné","",'[1]ETPR LGG-MT-LM-STR-Clin'!$AO$39)</f>
        <v/>
      </c>
      <c r="E88" s="181" t="str">
        <f>IF('[1]ETPR LGG-MT-LM-STR-Clin'!$AO$18=0,"",'[1]Synth. SA auxiliaires'!$AN$38/'[1]ETPR LGG-MT-LM-STR-Clin'!$AO$18)</f>
        <v/>
      </c>
      <c r="F88" s="182" t="str">
        <f>IF('[1]ETPR LGG-MT-LM-STR-Clin'!$AO$14=0,"",'[1]Synth. SA auxiliaires'!$AN$38/'[1]ETPR LGG-MT-LM-STR-Clin'!$AO$14)</f>
        <v/>
      </c>
      <c r="G88" s="178" t="str">
        <f>IF('[1]ETPR LGG-MT-LM-STR-Clin'!$AO$42="non concerné","",'[1]ETPR LGG-MT-LM-STR-Clin'!$AO$42)</f>
        <v/>
      </c>
      <c r="H88" s="179" t="str">
        <f>IF('[1]ETPR LGG-MT-LM-STR-Clin'!$AO$45="non concerné","",'[1]ETPR LGG-MT-LM-STR-Clin'!$AO$45)</f>
        <v/>
      </c>
      <c r="I88" s="180" t="str">
        <f>IF('[1]ETPR LGG-MT-LM-STR-Clin'!$AO$48="non concerné","",'[1]ETPR LGG-MT-LM-STR-Clin'!$AO$48)</f>
        <v/>
      </c>
      <c r="J88" s="181" t="str">
        <f>IF('[1]ETPR LGG-MT-LM-STR-Clin'!$AO$27=0,"",'[1]Synth. SA auxiliaires'!$AN$38/'[1]ETPR LGG-MT-LM-STR-Clin'!$AO$27)</f>
        <v/>
      </c>
      <c r="K88" s="182" t="str">
        <f>IF(('[1]ETPR LGG-MT-LM-STR-Clin'!$AO$27-SUM('[1]ETPR LGG-MT-LM-STR-Clin'!$AO$29:$AO$30))=0,"",'[1]Synth. SA auxiliaires'!$AN$38/('[1]ETPR LGG-MT-LM-STR-Clin'!$AO$27-SUM('[1]ETPR LGG-MT-LM-STR-Clin'!$AO$29:$AO$30)))</f>
        <v/>
      </c>
    </row>
    <row r="89" spans="1:11" x14ac:dyDescent="0.2">
      <c r="A89" s="24" t="s">
        <v>769</v>
      </c>
      <c r="B89" s="27">
        <v>2</v>
      </c>
      <c r="C89" s="83"/>
      <c r="D89" s="84"/>
      <c r="E89" s="85"/>
      <c r="F89" s="86"/>
      <c r="G89" s="27">
        <v>330</v>
      </c>
      <c r="H89" s="83"/>
      <c r="I89" s="84"/>
      <c r="J89" s="85"/>
      <c r="K89" s="86"/>
    </row>
    <row r="90" spans="1:11" x14ac:dyDescent="0.2">
      <c r="A90" s="30" t="s">
        <v>783</v>
      </c>
      <c r="B90" s="87">
        <v>89498.328795281443</v>
      </c>
      <c r="C90" s="88">
        <v>89498.328795281443</v>
      </c>
      <c r="D90" s="89">
        <v>89498.328795281443</v>
      </c>
      <c r="E90" s="90">
        <v>220102495.59823573</v>
      </c>
      <c r="F90" s="29">
        <v>220102495.59823573</v>
      </c>
      <c r="G90" s="87">
        <v>52093.69823523052</v>
      </c>
      <c r="H90" s="88">
        <v>52128.888961868426</v>
      </c>
      <c r="I90" s="89">
        <v>52265.628045041791</v>
      </c>
      <c r="J90" s="90">
        <v>5742252.1716721235</v>
      </c>
      <c r="K90" s="29">
        <v>5756215.7522075977</v>
      </c>
    </row>
    <row r="91" spans="1:11" ht="15" thickBot="1" x14ac:dyDescent="0.25">
      <c r="A91" s="30" t="s">
        <v>2652</v>
      </c>
      <c r="B91" s="87">
        <v>16673.078612125919</v>
      </c>
      <c r="C91" s="88">
        <v>16673.078612125919</v>
      </c>
      <c r="D91" s="89">
        <v>16673.078612125919</v>
      </c>
      <c r="E91" s="90">
        <v>219861400.26490241</v>
      </c>
      <c r="F91" s="29">
        <v>219861400.26490241</v>
      </c>
      <c r="G91" s="87">
        <v>9793.5100474186493</v>
      </c>
      <c r="H91" s="88">
        <v>9788.6780346038267</v>
      </c>
      <c r="I91" s="89">
        <v>9882.3617799696494</v>
      </c>
      <c r="J91" s="90">
        <v>6401402.7543930383</v>
      </c>
      <c r="K91" s="29">
        <v>6402120.8507819651</v>
      </c>
    </row>
    <row r="92" spans="1:11" x14ac:dyDescent="0.2">
      <c r="A92" s="36" t="s">
        <v>770</v>
      </c>
      <c r="B92" s="91">
        <v>76159.865905580664</v>
      </c>
      <c r="C92" s="92">
        <v>76159.865905580664</v>
      </c>
      <c r="D92" s="93">
        <v>76159.865905580664</v>
      </c>
      <c r="E92" s="94">
        <v>44213375.386313856</v>
      </c>
      <c r="F92" s="95">
        <v>44213375.386313856</v>
      </c>
      <c r="G92" s="91">
        <v>40226.175666666662</v>
      </c>
      <c r="H92" s="92">
        <v>40226.175666666662</v>
      </c>
      <c r="I92" s="93">
        <v>40226.175666666662</v>
      </c>
      <c r="J92" s="94">
        <v>1959844.5342541435</v>
      </c>
      <c r="K92" s="95">
        <v>1959844.5342541435</v>
      </c>
    </row>
    <row r="93" spans="1:11" x14ac:dyDescent="0.2">
      <c r="A93" s="42" t="s">
        <v>771</v>
      </c>
      <c r="B93" s="96">
        <v>81161.789489218456</v>
      </c>
      <c r="C93" s="97">
        <v>81161.789489218456</v>
      </c>
      <c r="D93" s="98">
        <v>81161.789489218456</v>
      </c>
      <c r="E93" s="99">
        <v>110171795.46578453</v>
      </c>
      <c r="F93" s="100">
        <v>110171795.46578453</v>
      </c>
      <c r="G93" s="96">
        <v>45554.050945336006</v>
      </c>
      <c r="H93" s="97">
        <v>45661.041185968112</v>
      </c>
      <c r="I93" s="98">
        <v>45701.200079555827</v>
      </c>
      <c r="J93" s="99">
        <v>2921564.3897808273</v>
      </c>
      <c r="K93" s="100">
        <v>2921564.3897808273</v>
      </c>
    </row>
    <row r="94" spans="1:11" x14ac:dyDescent="0.2">
      <c r="A94" s="30" t="s">
        <v>2653</v>
      </c>
      <c r="B94" s="87">
        <v>89498.328795281443</v>
      </c>
      <c r="C94" s="88">
        <v>89498.328795281443</v>
      </c>
      <c r="D94" s="89">
        <v>89498.328795281443</v>
      </c>
      <c r="E94" s="90">
        <v>220102495.59823576</v>
      </c>
      <c r="F94" s="29">
        <v>220102495.59823576</v>
      </c>
      <c r="G94" s="87">
        <v>51718.653608247419</v>
      </c>
      <c r="H94" s="88">
        <v>51718.653608247419</v>
      </c>
      <c r="I94" s="89">
        <v>51967.138703666933</v>
      </c>
      <c r="J94" s="90">
        <v>4220923.6661773119</v>
      </c>
      <c r="K94" s="29">
        <v>4237028.0077717397</v>
      </c>
    </row>
    <row r="95" spans="1:11" x14ac:dyDescent="0.2">
      <c r="A95" s="42" t="s">
        <v>772</v>
      </c>
      <c r="B95" s="96">
        <v>97834.868101344415</v>
      </c>
      <c r="C95" s="97">
        <v>97834.868101344415</v>
      </c>
      <c r="D95" s="98">
        <v>97834.868101344415</v>
      </c>
      <c r="E95" s="99">
        <v>330033195.73068696</v>
      </c>
      <c r="F95" s="100">
        <v>330033195.73068696</v>
      </c>
      <c r="G95" s="96">
        <v>58039.843037542661</v>
      </c>
      <c r="H95" s="97">
        <v>58039.843037542661</v>
      </c>
      <c r="I95" s="98">
        <v>58497.837957317068</v>
      </c>
      <c r="J95" s="99">
        <v>5922471.6142419931</v>
      </c>
      <c r="K95" s="100">
        <v>5982811.2247267757</v>
      </c>
    </row>
    <row r="96" spans="1:11" ht="15" thickBot="1" x14ac:dyDescent="0.25">
      <c r="A96" s="48" t="s">
        <v>773</v>
      </c>
      <c r="B96" s="101">
        <v>102836.79168498221</v>
      </c>
      <c r="C96" s="102">
        <v>102836.79168498221</v>
      </c>
      <c r="D96" s="103">
        <v>102836.79168498221</v>
      </c>
      <c r="E96" s="104">
        <v>395991615.8101576</v>
      </c>
      <c r="F96" s="105">
        <v>395991615.8101576</v>
      </c>
      <c r="G96" s="101">
        <v>64953.00520689656</v>
      </c>
      <c r="H96" s="102">
        <v>64953.00520689656</v>
      </c>
      <c r="I96" s="103">
        <v>65349.498740554183</v>
      </c>
      <c r="J96" s="104">
        <v>9598078.7210590877</v>
      </c>
      <c r="K96" s="105">
        <v>9598078.7210590877</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6">
    <tabColor theme="4" tint="0.39997558519241921"/>
  </sheetPr>
  <dimension ref="A1:F1248"/>
  <sheetViews>
    <sheetView zoomScaleNormal="100" workbookViewId="0">
      <pane xSplit="3" ySplit="3" topLeftCell="D686" activePane="bottomRight" state="frozen"/>
      <selection pane="topRight" activeCell="D1" sqref="D1"/>
      <selection pane="bottomLeft" activeCell="A4" sqref="A4"/>
      <selection pane="bottomRight" activeCell="C701" sqref="C701"/>
    </sheetView>
  </sheetViews>
  <sheetFormatPr baseColWidth="10" defaultRowHeight="15" x14ac:dyDescent="0.25"/>
  <cols>
    <col min="1" max="1" width="16.140625" style="329" customWidth="1"/>
    <col min="2" max="2" width="10" style="329" bestFit="1" customWidth="1"/>
    <col min="3" max="3" width="57" style="329" customWidth="1"/>
    <col min="4" max="4" width="13" style="329" bestFit="1" customWidth="1"/>
    <col min="5" max="5" width="20" style="329" customWidth="1"/>
    <col min="6" max="6" width="11.42578125" style="329"/>
    <col min="7" max="16384" width="11.42578125" style="328"/>
  </cols>
  <sheetData>
    <row r="1" spans="1:5" ht="15.75" x14ac:dyDescent="0.25">
      <c r="A1" s="345" t="s">
        <v>2722</v>
      </c>
      <c r="B1" s="332"/>
      <c r="C1" s="332"/>
      <c r="D1" s="332"/>
      <c r="E1" s="332"/>
    </row>
    <row r="2" spans="1:5" ht="15.75" thickBot="1" x14ac:dyDescent="0.3"/>
    <row r="3" spans="1:5" ht="15.75" thickBot="1" x14ac:dyDescent="0.3">
      <c r="A3" s="1" t="s">
        <v>2720</v>
      </c>
      <c r="B3" s="2" t="s">
        <v>2721</v>
      </c>
      <c r="C3" s="2" t="s">
        <v>2504</v>
      </c>
      <c r="D3" s="2" t="s">
        <v>2505</v>
      </c>
      <c r="E3" s="3" t="s">
        <v>2624</v>
      </c>
    </row>
    <row r="4" spans="1:5" x14ac:dyDescent="0.25">
      <c r="A4" s="346" t="s">
        <v>0</v>
      </c>
      <c r="B4" s="347" t="s">
        <v>1</v>
      </c>
      <c r="C4" s="347" t="s">
        <v>2</v>
      </c>
      <c r="D4" s="347" t="s">
        <v>3</v>
      </c>
      <c r="E4" s="348" t="s">
        <v>3</v>
      </c>
    </row>
    <row r="5" spans="1:5" x14ac:dyDescent="0.25">
      <c r="A5" s="349" t="s">
        <v>0</v>
      </c>
      <c r="B5" s="350" t="s">
        <v>2360</v>
      </c>
      <c r="C5" s="350" t="s">
        <v>2359</v>
      </c>
      <c r="D5" s="350" t="s">
        <v>4</v>
      </c>
      <c r="E5" s="351" t="s">
        <v>4</v>
      </c>
    </row>
    <row r="6" spans="1:5" x14ac:dyDescent="0.25">
      <c r="A6" s="349" t="s">
        <v>0</v>
      </c>
      <c r="B6" s="350" t="s">
        <v>2358</v>
      </c>
      <c r="C6" s="350" t="s">
        <v>2357</v>
      </c>
      <c r="D6" s="350" t="s">
        <v>5</v>
      </c>
      <c r="E6" s="351" t="s">
        <v>2479</v>
      </c>
    </row>
    <row r="7" spans="1:5" x14ac:dyDescent="0.25">
      <c r="A7" s="349" t="s">
        <v>0</v>
      </c>
      <c r="B7" s="350" t="s">
        <v>6</v>
      </c>
      <c r="C7" s="350" t="s">
        <v>7</v>
      </c>
      <c r="D7" s="350" t="s">
        <v>8</v>
      </c>
      <c r="E7" s="351" t="s">
        <v>8</v>
      </c>
    </row>
    <row r="8" spans="1:5" x14ac:dyDescent="0.25">
      <c r="A8" s="349" t="s">
        <v>0</v>
      </c>
      <c r="B8" s="350" t="s">
        <v>2356</v>
      </c>
      <c r="C8" s="350" t="s">
        <v>2355</v>
      </c>
      <c r="D8" s="350" t="s">
        <v>9</v>
      </c>
      <c r="E8" s="351" t="s">
        <v>2493</v>
      </c>
    </row>
    <row r="9" spans="1:5" x14ac:dyDescent="0.25">
      <c r="A9" s="349" t="s">
        <v>0</v>
      </c>
      <c r="B9" s="350" t="s">
        <v>10</v>
      </c>
      <c r="C9" s="350" t="s">
        <v>11</v>
      </c>
      <c r="D9" s="350" t="s">
        <v>5</v>
      </c>
      <c r="E9" s="351" t="s">
        <v>2480</v>
      </c>
    </row>
    <row r="10" spans="1:5" x14ac:dyDescent="0.25">
      <c r="A10" s="349" t="s">
        <v>0</v>
      </c>
      <c r="B10" s="350" t="s">
        <v>12</v>
      </c>
      <c r="C10" s="350" t="s">
        <v>13</v>
      </c>
      <c r="D10" s="350" t="s">
        <v>14</v>
      </c>
      <c r="E10" s="351" t="s">
        <v>2481</v>
      </c>
    </row>
    <row r="11" spans="1:5" x14ac:dyDescent="0.25">
      <c r="A11" s="349" t="s">
        <v>0</v>
      </c>
      <c r="B11" s="350" t="s">
        <v>15</v>
      </c>
      <c r="C11" s="350" t="s">
        <v>16</v>
      </c>
      <c r="D11" s="350" t="s">
        <v>17</v>
      </c>
      <c r="E11" s="351" t="s">
        <v>2482</v>
      </c>
    </row>
    <row r="12" spans="1:5" x14ac:dyDescent="0.25">
      <c r="A12" s="349" t="s">
        <v>0</v>
      </c>
      <c r="B12" s="350" t="s">
        <v>2354</v>
      </c>
      <c r="C12" s="350" t="s">
        <v>2353</v>
      </c>
      <c r="D12" s="350" t="s">
        <v>9</v>
      </c>
      <c r="E12" s="351" t="s">
        <v>2493</v>
      </c>
    </row>
    <row r="13" spans="1:5" x14ac:dyDescent="0.25">
      <c r="A13" s="349" t="s">
        <v>0</v>
      </c>
      <c r="B13" s="350" t="s">
        <v>2352</v>
      </c>
      <c r="C13" s="350" t="s">
        <v>2351</v>
      </c>
      <c r="D13" s="350" t="s">
        <v>5</v>
      </c>
      <c r="E13" s="351" t="s">
        <v>2488</v>
      </c>
    </row>
    <row r="14" spans="1:5" x14ac:dyDescent="0.25">
      <c r="A14" s="349" t="s">
        <v>0</v>
      </c>
      <c r="B14" s="350" t="s">
        <v>18</v>
      </c>
      <c r="C14" s="350" t="s">
        <v>19</v>
      </c>
      <c r="D14" s="350" t="s">
        <v>20</v>
      </c>
      <c r="E14" s="351" t="s">
        <v>2483</v>
      </c>
    </row>
    <row r="15" spans="1:5" x14ac:dyDescent="0.25">
      <c r="A15" s="349" t="s">
        <v>0</v>
      </c>
      <c r="B15" s="350" t="s">
        <v>2350</v>
      </c>
      <c r="C15" s="350" t="s">
        <v>2349</v>
      </c>
      <c r="D15" s="350" t="s">
        <v>20</v>
      </c>
      <c r="E15" s="351" t="s">
        <v>2489</v>
      </c>
    </row>
    <row r="16" spans="1:5" x14ac:dyDescent="0.25">
      <c r="A16" s="349" t="s">
        <v>0</v>
      </c>
      <c r="B16" s="350" t="s">
        <v>2348</v>
      </c>
      <c r="C16" s="350" t="s">
        <v>2347</v>
      </c>
      <c r="D16" s="350" t="s">
        <v>5</v>
      </c>
      <c r="E16" s="351" t="s">
        <v>2488</v>
      </c>
    </row>
    <row r="17" spans="1:5" x14ac:dyDescent="0.25">
      <c r="A17" s="349" t="s">
        <v>0</v>
      </c>
      <c r="B17" s="350" t="s">
        <v>2346</v>
      </c>
      <c r="C17" s="350" t="s">
        <v>2345</v>
      </c>
      <c r="D17" s="350" t="s">
        <v>9</v>
      </c>
      <c r="E17" s="351" t="s">
        <v>2493</v>
      </c>
    </row>
    <row r="18" spans="1:5" x14ac:dyDescent="0.25">
      <c r="A18" s="349" t="s">
        <v>0</v>
      </c>
      <c r="B18" s="350" t="s">
        <v>2344</v>
      </c>
      <c r="C18" s="350" t="s">
        <v>2343</v>
      </c>
      <c r="D18" s="350" t="s">
        <v>9</v>
      </c>
      <c r="E18" s="351" t="s">
        <v>2493</v>
      </c>
    </row>
    <row r="19" spans="1:5" x14ac:dyDescent="0.25">
      <c r="A19" s="349" t="s">
        <v>0</v>
      </c>
      <c r="B19" s="350" t="s">
        <v>21</v>
      </c>
      <c r="C19" s="350" t="s">
        <v>22</v>
      </c>
      <c r="D19" s="350" t="s">
        <v>17</v>
      </c>
      <c r="E19" s="351" t="s">
        <v>2482</v>
      </c>
    </row>
    <row r="20" spans="1:5" x14ac:dyDescent="0.25">
      <c r="A20" s="349" t="s">
        <v>0</v>
      </c>
      <c r="B20" s="350" t="s">
        <v>2342</v>
      </c>
      <c r="C20" s="350" t="s">
        <v>2341</v>
      </c>
      <c r="D20" s="350" t="s">
        <v>20</v>
      </c>
      <c r="E20" s="351" t="s">
        <v>2483</v>
      </c>
    </row>
    <row r="21" spans="1:5" x14ac:dyDescent="0.25">
      <c r="A21" s="349" t="s">
        <v>0</v>
      </c>
      <c r="B21" s="350" t="s">
        <v>2340</v>
      </c>
      <c r="C21" s="350" t="s">
        <v>2339</v>
      </c>
      <c r="D21" s="350" t="s">
        <v>9</v>
      </c>
      <c r="E21" s="351" t="s">
        <v>2493</v>
      </c>
    </row>
    <row r="22" spans="1:5" x14ac:dyDescent="0.25">
      <c r="A22" s="349" t="s">
        <v>0</v>
      </c>
      <c r="B22" s="350" t="s">
        <v>2338</v>
      </c>
      <c r="C22" s="350" t="s">
        <v>2337</v>
      </c>
      <c r="D22" s="350" t="s">
        <v>4</v>
      </c>
      <c r="E22" s="351" t="s">
        <v>4</v>
      </c>
    </row>
    <row r="23" spans="1:5" x14ac:dyDescent="0.25">
      <c r="A23" s="349" t="s">
        <v>0</v>
      </c>
      <c r="B23" s="350" t="s">
        <v>2336</v>
      </c>
      <c r="C23" s="350" t="s">
        <v>2335</v>
      </c>
      <c r="D23" s="350" t="s">
        <v>5</v>
      </c>
      <c r="E23" s="351" t="s">
        <v>2488</v>
      </c>
    </row>
    <row r="24" spans="1:5" x14ac:dyDescent="0.25">
      <c r="A24" s="349" t="s">
        <v>0</v>
      </c>
      <c r="B24" s="350" t="s">
        <v>2334</v>
      </c>
      <c r="C24" s="350" t="s">
        <v>2333</v>
      </c>
      <c r="D24" s="350" t="s">
        <v>9</v>
      </c>
      <c r="E24" s="351" t="s">
        <v>2493</v>
      </c>
    </row>
    <row r="25" spans="1:5" x14ac:dyDescent="0.25">
      <c r="A25" s="349" t="s">
        <v>0</v>
      </c>
      <c r="B25" s="350" t="s">
        <v>2332</v>
      </c>
      <c r="C25" s="350" t="s">
        <v>2331</v>
      </c>
      <c r="D25" s="350" t="s">
        <v>5</v>
      </c>
      <c r="E25" s="351" t="s">
        <v>2488</v>
      </c>
    </row>
    <row r="26" spans="1:5" x14ac:dyDescent="0.25">
      <c r="A26" s="349" t="s">
        <v>0</v>
      </c>
      <c r="B26" s="350" t="s">
        <v>2330</v>
      </c>
      <c r="C26" s="350" t="s">
        <v>2329</v>
      </c>
      <c r="D26" s="350" t="s">
        <v>5</v>
      </c>
      <c r="E26" s="351" t="s">
        <v>2488</v>
      </c>
    </row>
    <row r="27" spans="1:5" x14ac:dyDescent="0.25">
      <c r="A27" s="349" t="s">
        <v>0</v>
      </c>
      <c r="B27" s="350" t="s">
        <v>2328</v>
      </c>
      <c r="C27" s="350" t="s">
        <v>2327</v>
      </c>
      <c r="D27" s="350" t="s">
        <v>20</v>
      </c>
      <c r="E27" s="351" t="s">
        <v>2492</v>
      </c>
    </row>
    <row r="28" spans="1:5" x14ac:dyDescent="0.25">
      <c r="A28" s="349" t="s">
        <v>0</v>
      </c>
      <c r="B28" s="350" t="s">
        <v>23</v>
      </c>
      <c r="C28" s="350" t="s">
        <v>24</v>
      </c>
      <c r="D28" s="350" t="s">
        <v>17</v>
      </c>
      <c r="E28" s="351" t="s">
        <v>2482</v>
      </c>
    </row>
    <row r="29" spans="1:5" x14ac:dyDescent="0.25">
      <c r="A29" s="349" t="s">
        <v>0</v>
      </c>
      <c r="B29" s="350" t="s">
        <v>2326</v>
      </c>
      <c r="C29" s="350" t="s">
        <v>2325</v>
      </c>
      <c r="D29" s="350" t="s">
        <v>20</v>
      </c>
      <c r="E29" s="351" t="s">
        <v>2489</v>
      </c>
    </row>
    <row r="30" spans="1:5" x14ac:dyDescent="0.25">
      <c r="A30" s="349" t="s">
        <v>0</v>
      </c>
      <c r="B30" s="350" t="s">
        <v>25</v>
      </c>
      <c r="C30" s="350" t="s">
        <v>26</v>
      </c>
      <c r="D30" s="350" t="s">
        <v>14</v>
      </c>
      <c r="E30" s="351" t="s">
        <v>2481</v>
      </c>
    </row>
    <row r="31" spans="1:5" x14ac:dyDescent="0.25">
      <c r="A31" s="349" t="s">
        <v>0</v>
      </c>
      <c r="B31" s="350" t="s">
        <v>27</v>
      </c>
      <c r="C31" s="350" t="s">
        <v>28</v>
      </c>
      <c r="D31" s="350" t="s">
        <v>14</v>
      </c>
      <c r="E31" s="351" t="s">
        <v>2481</v>
      </c>
    </row>
    <row r="32" spans="1:5" x14ac:dyDescent="0.25">
      <c r="A32" s="349" t="s">
        <v>0</v>
      </c>
      <c r="B32" s="350" t="s">
        <v>2324</v>
      </c>
      <c r="C32" s="350" t="s">
        <v>2323</v>
      </c>
      <c r="D32" s="350" t="s">
        <v>9</v>
      </c>
      <c r="E32" s="351" t="s">
        <v>2493</v>
      </c>
    </row>
    <row r="33" spans="1:5" x14ac:dyDescent="0.25">
      <c r="A33" s="349" t="s">
        <v>0</v>
      </c>
      <c r="B33" s="350" t="s">
        <v>29</v>
      </c>
      <c r="C33" s="350" t="s">
        <v>30</v>
      </c>
      <c r="D33" s="350" t="s">
        <v>20</v>
      </c>
      <c r="E33" s="351" t="s">
        <v>2483</v>
      </c>
    </row>
    <row r="34" spans="1:5" x14ac:dyDescent="0.25">
      <c r="A34" s="349" t="s">
        <v>0</v>
      </c>
      <c r="B34" s="350" t="s">
        <v>2322</v>
      </c>
      <c r="C34" s="350" t="s">
        <v>2321</v>
      </c>
      <c r="D34" s="350" t="s">
        <v>9</v>
      </c>
      <c r="E34" s="351" t="s">
        <v>2493</v>
      </c>
    </row>
    <row r="35" spans="1:5" x14ac:dyDescent="0.25">
      <c r="A35" s="349" t="s">
        <v>0</v>
      </c>
      <c r="B35" s="350" t="s">
        <v>2320</v>
      </c>
      <c r="C35" s="350" t="s">
        <v>2319</v>
      </c>
      <c r="D35" s="350" t="s">
        <v>9</v>
      </c>
      <c r="E35" s="351" t="s">
        <v>2493</v>
      </c>
    </row>
    <row r="36" spans="1:5" x14ac:dyDescent="0.25">
      <c r="A36" s="349" t="s">
        <v>0</v>
      </c>
      <c r="B36" s="350" t="s">
        <v>2318</v>
      </c>
      <c r="C36" s="350" t="s">
        <v>2317</v>
      </c>
      <c r="D36" s="350" t="s">
        <v>9</v>
      </c>
      <c r="E36" s="351" t="s">
        <v>2493</v>
      </c>
    </row>
    <row r="37" spans="1:5" x14ac:dyDescent="0.25">
      <c r="A37" s="349" t="s">
        <v>0</v>
      </c>
      <c r="B37" s="350" t="s">
        <v>2316</v>
      </c>
      <c r="C37" s="350" t="s">
        <v>2315</v>
      </c>
      <c r="D37" s="350" t="s">
        <v>9</v>
      </c>
      <c r="E37" s="351" t="s">
        <v>2493</v>
      </c>
    </row>
    <row r="38" spans="1:5" x14ac:dyDescent="0.25">
      <c r="A38" s="349" t="s">
        <v>0</v>
      </c>
      <c r="B38" s="350" t="s">
        <v>2314</v>
      </c>
      <c r="C38" s="350" t="s">
        <v>2313</v>
      </c>
      <c r="D38" s="350" t="s">
        <v>4</v>
      </c>
      <c r="E38" s="351" t="s">
        <v>4</v>
      </c>
    </row>
    <row r="39" spans="1:5" x14ac:dyDescent="0.25">
      <c r="A39" s="349" t="s">
        <v>0</v>
      </c>
      <c r="B39" s="350" t="s">
        <v>31</v>
      </c>
      <c r="C39" s="350" t="s">
        <v>32</v>
      </c>
      <c r="D39" s="350" t="s">
        <v>5</v>
      </c>
      <c r="E39" s="351" t="s">
        <v>2480</v>
      </c>
    </row>
    <row r="40" spans="1:5" x14ac:dyDescent="0.25">
      <c r="A40" s="349" t="s">
        <v>0</v>
      </c>
      <c r="B40" s="350" t="s">
        <v>2312</v>
      </c>
      <c r="C40" s="350" t="s">
        <v>2311</v>
      </c>
      <c r="D40" s="350" t="s">
        <v>5</v>
      </c>
      <c r="E40" s="351" t="s">
        <v>2479</v>
      </c>
    </row>
    <row r="41" spans="1:5" x14ac:dyDescent="0.25">
      <c r="A41" s="349" t="s">
        <v>33</v>
      </c>
      <c r="B41" s="350" t="s">
        <v>2310</v>
      </c>
      <c r="C41" s="350" t="s">
        <v>2309</v>
      </c>
      <c r="D41" s="350" t="s">
        <v>20</v>
      </c>
      <c r="E41" s="351" t="s">
        <v>2492</v>
      </c>
    </row>
    <row r="42" spans="1:5" x14ac:dyDescent="0.25">
      <c r="A42" s="349" t="s">
        <v>33</v>
      </c>
      <c r="B42" s="350" t="s">
        <v>34</v>
      </c>
      <c r="C42" s="350" t="s">
        <v>35</v>
      </c>
      <c r="D42" s="350" t="s">
        <v>17</v>
      </c>
      <c r="E42" s="351" t="s">
        <v>2482</v>
      </c>
    </row>
    <row r="43" spans="1:5" x14ac:dyDescent="0.25">
      <c r="A43" s="349" t="s">
        <v>33</v>
      </c>
      <c r="B43" s="350" t="s">
        <v>2308</v>
      </c>
      <c r="C43" s="350" t="s">
        <v>2307</v>
      </c>
      <c r="D43" s="350" t="s">
        <v>9</v>
      </c>
      <c r="E43" s="351" t="s">
        <v>2490</v>
      </c>
    </row>
    <row r="44" spans="1:5" x14ac:dyDescent="0.25">
      <c r="A44" s="349" t="s">
        <v>33</v>
      </c>
      <c r="B44" s="350" t="s">
        <v>2306</v>
      </c>
      <c r="C44" s="350" t="s">
        <v>2305</v>
      </c>
      <c r="D44" s="350" t="s">
        <v>4</v>
      </c>
      <c r="E44" s="351" t="s">
        <v>4</v>
      </c>
    </row>
    <row r="45" spans="1:5" x14ac:dyDescent="0.25">
      <c r="A45" s="349" t="s">
        <v>33</v>
      </c>
      <c r="B45" s="350" t="s">
        <v>2304</v>
      </c>
      <c r="C45" s="350" t="s">
        <v>2303</v>
      </c>
      <c r="D45" s="350" t="s">
        <v>9</v>
      </c>
      <c r="E45" s="351" t="s">
        <v>2490</v>
      </c>
    </row>
    <row r="46" spans="1:5" x14ac:dyDescent="0.25">
      <c r="A46" s="349" t="s">
        <v>33</v>
      </c>
      <c r="B46" s="350" t="s">
        <v>36</v>
      </c>
      <c r="C46" s="350" t="s">
        <v>37</v>
      </c>
      <c r="D46" s="350" t="s">
        <v>14</v>
      </c>
      <c r="E46" s="351" t="s">
        <v>2481</v>
      </c>
    </row>
    <row r="47" spans="1:5" x14ac:dyDescent="0.25">
      <c r="A47" s="349" t="s">
        <v>33</v>
      </c>
      <c r="B47" s="350" t="s">
        <v>2302</v>
      </c>
      <c r="C47" s="350" t="s">
        <v>2301</v>
      </c>
      <c r="D47" s="350" t="s">
        <v>9</v>
      </c>
      <c r="E47" s="351" t="s">
        <v>2490</v>
      </c>
    </row>
    <row r="48" spans="1:5" x14ac:dyDescent="0.25">
      <c r="A48" s="349" t="s">
        <v>33</v>
      </c>
      <c r="B48" s="350" t="s">
        <v>2300</v>
      </c>
      <c r="C48" s="350" t="s">
        <v>2299</v>
      </c>
      <c r="D48" s="350" t="s">
        <v>9</v>
      </c>
      <c r="E48" s="351" t="s">
        <v>2490</v>
      </c>
    </row>
    <row r="49" spans="1:5" x14ac:dyDescent="0.25">
      <c r="A49" s="349" t="s">
        <v>33</v>
      </c>
      <c r="B49" s="350" t="s">
        <v>2298</v>
      </c>
      <c r="C49" s="350" t="s">
        <v>2297</v>
      </c>
      <c r="D49" s="350" t="s">
        <v>20</v>
      </c>
      <c r="E49" s="351" t="s">
        <v>2492</v>
      </c>
    </row>
    <row r="50" spans="1:5" x14ac:dyDescent="0.25">
      <c r="A50" s="349" t="s">
        <v>33</v>
      </c>
      <c r="B50" s="350" t="s">
        <v>2296</v>
      </c>
      <c r="C50" s="350" t="s">
        <v>2295</v>
      </c>
      <c r="D50" s="350" t="s">
        <v>5</v>
      </c>
      <c r="E50" s="351" t="s">
        <v>2488</v>
      </c>
    </row>
    <row r="51" spans="1:5" x14ac:dyDescent="0.25">
      <c r="A51" s="349" t="s">
        <v>33</v>
      </c>
      <c r="B51" s="350" t="s">
        <v>38</v>
      </c>
      <c r="C51" s="350" t="s">
        <v>39</v>
      </c>
      <c r="D51" s="350" t="s">
        <v>17</v>
      </c>
      <c r="E51" s="351" t="s">
        <v>2484</v>
      </c>
    </row>
    <row r="52" spans="1:5" x14ac:dyDescent="0.25">
      <c r="A52" s="349" t="s">
        <v>33</v>
      </c>
      <c r="B52" s="350" t="s">
        <v>2294</v>
      </c>
      <c r="C52" s="350" t="s">
        <v>2293</v>
      </c>
      <c r="D52" s="350" t="s">
        <v>5</v>
      </c>
      <c r="E52" s="351" t="s">
        <v>2495</v>
      </c>
    </row>
    <row r="53" spans="1:5" x14ac:dyDescent="0.25">
      <c r="A53" s="349" t="s">
        <v>33</v>
      </c>
      <c r="B53" s="350" t="s">
        <v>2292</v>
      </c>
      <c r="C53" s="350" t="s">
        <v>2291</v>
      </c>
      <c r="D53" s="350" t="s">
        <v>5</v>
      </c>
      <c r="E53" s="351" t="s">
        <v>2488</v>
      </c>
    </row>
    <row r="54" spans="1:5" x14ac:dyDescent="0.25">
      <c r="A54" s="349" t="s">
        <v>33</v>
      </c>
      <c r="B54" s="350" t="s">
        <v>2290</v>
      </c>
      <c r="C54" s="350" t="s">
        <v>2289</v>
      </c>
      <c r="D54" s="350" t="s">
        <v>5</v>
      </c>
      <c r="E54" s="351" t="s">
        <v>2494</v>
      </c>
    </row>
    <row r="55" spans="1:5" x14ac:dyDescent="0.25">
      <c r="A55" s="349" t="s">
        <v>33</v>
      </c>
      <c r="B55" s="350" t="s">
        <v>40</v>
      </c>
      <c r="C55" s="350" t="s">
        <v>41</v>
      </c>
      <c r="D55" s="350" t="s">
        <v>5</v>
      </c>
      <c r="E55" s="351" t="s">
        <v>2485</v>
      </c>
    </row>
    <row r="56" spans="1:5" x14ac:dyDescent="0.25">
      <c r="A56" s="349" t="s">
        <v>33</v>
      </c>
      <c r="B56" s="350" t="s">
        <v>42</v>
      </c>
      <c r="C56" s="350" t="s">
        <v>43</v>
      </c>
      <c r="D56" s="350" t="s">
        <v>3</v>
      </c>
      <c r="E56" s="351" t="s">
        <v>3</v>
      </c>
    </row>
    <row r="57" spans="1:5" x14ac:dyDescent="0.25">
      <c r="A57" s="349" t="s">
        <v>33</v>
      </c>
      <c r="B57" s="350" t="s">
        <v>44</v>
      </c>
      <c r="C57" s="350" t="s">
        <v>45</v>
      </c>
      <c r="D57" s="350" t="s">
        <v>17</v>
      </c>
      <c r="E57" s="351" t="s">
        <v>2482</v>
      </c>
    </row>
    <row r="58" spans="1:5" x14ac:dyDescent="0.25">
      <c r="A58" s="349" t="s">
        <v>33</v>
      </c>
      <c r="B58" s="350" t="s">
        <v>2420</v>
      </c>
      <c r="C58" s="350" t="s">
        <v>2419</v>
      </c>
      <c r="D58" s="350" t="s">
        <v>5</v>
      </c>
      <c r="E58" s="351" t="s">
        <v>2496</v>
      </c>
    </row>
    <row r="59" spans="1:5" x14ac:dyDescent="0.25">
      <c r="A59" s="349" t="s">
        <v>33</v>
      </c>
      <c r="B59" s="350" t="s">
        <v>2288</v>
      </c>
      <c r="C59" s="350" t="s">
        <v>2287</v>
      </c>
      <c r="D59" s="350" t="s">
        <v>5</v>
      </c>
      <c r="E59" s="351" t="s">
        <v>2494</v>
      </c>
    </row>
    <row r="60" spans="1:5" x14ac:dyDescent="0.25">
      <c r="A60" s="349" t="s">
        <v>33</v>
      </c>
      <c r="B60" s="350" t="s">
        <v>46</v>
      </c>
      <c r="C60" s="350" t="s">
        <v>47</v>
      </c>
      <c r="D60" s="350" t="s">
        <v>5</v>
      </c>
      <c r="E60" s="351" t="s">
        <v>2480</v>
      </c>
    </row>
    <row r="61" spans="1:5" x14ac:dyDescent="0.25">
      <c r="A61" s="349" t="s">
        <v>33</v>
      </c>
      <c r="B61" s="350" t="s">
        <v>48</v>
      </c>
      <c r="C61" s="350" t="s">
        <v>49</v>
      </c>
      <c r="D61" s="350" t="s">
        <v>5</v>
      </c>
      <c r="E61" s="351" t="s">
        <v>2480</v>
      </c>
    </row>
    <row r="62" spans="1:5" x14ac:dyDescent="0.25">
      <c r="A62" s="349" t="s">
        <v>33</v>
      </c>
      <c r="B62" s="350" t="s">
        <v>2286</v>
      </c>
      <c r="C62" s="350" t="s">
        <v>2285</v>
      </c>
      <c r="D62" s="350" t="s">
        <v>5</v>
      </c>
      <c r="E62" s="351" t="s">
        <v>2480</v>
      </c>
    </row>
    <row r="63" spans="1:5" x14ac:dyDescent="0.25">
      <c r="A63" s="349" t="s">
        <v>33</v>
      </c>
      <c r="B63" s="350" t="s">
        <v>2284</v>
      </c>
      <c r="C63" s="350" t="s">
        <v>2283</v>
      </c>
      <c r="D63" s="350" t="s">
        <v>5</v>
      </c>
      <c r="E63" s="351" t="s">
        <v>2488</v>
      </c>
    </row>
    <row r="64" spans="1:5" x14ac:dyDescent="0.25">
      <c r="A64" s="349" t="s">
        <v>33</v>
      </c>
      <c r="B64" s="350" t="s">
        <v>2506</v>
      </c>
      <c r="C64" s="350" t="s">
        <v>2565</v>
      </c>
      <c r="D64" s="350" t="s">
        <v>5</v>
      </c>
      <c r="E64" s="351" t="s">
        <v>2496</v>
      </c>
    </row>
    <row r="65" spans="1:5" x14ac:dyDescent="0.25">
      <c r="A65" s="349" t="s">
        <v>33</v>
      </c>
      <c r="B65" s="350" t="s">
        <v>2507</v>
      </c>
      <c r="C65" s="350" t="s">
        <v>2566</v>
      </c>
      <c r="D65" s="350" t="s">
        <v>5</v>
      </c>
      <c r="E65" s="351" t="s">
        <v>2496</v>
      </c>
    </row>
    <row r="66" spans="1:5" x14ac:dyDescent="0.25">
      <c r="A66" s="349" t="s">
        <v>33</v>
      </c>
      <c r="B66" s="350" t="s">
        <v>2282</v>
      </c>
      <c r="C66" s="350" t="s">
        <v>2281</v>
      </c>
      <c r="D66" s="350" t="s">
        <v>5</v>
      </c>
      <c r="E66" s="351" t="s">
        <v>2488</v>
      </c>
    </row>
    <row r="67" spans="1:5" x14ac:dyDescent="0.25">
      <c r="A67" s="349" t="s">
        <v>33</v>
      </c>
      <c r="B67" s="350" t="s">
        <v>2280</v>
      </c>
      <c r="C67" s="350" t="s">
        <v>2279</v>
      </c>
      <c r="D67" s="350" t="s">
        <v>5</v>
      </c>
      <c r="E67" s="351" t="s">
        <v>2488</v>
      </c>
    </row>
    <row r="68" spans="1:5" x14ac:dyDescent="0.25">
      <c r="A68" s="349" t="s">
        <v>33</v>
      </c>
      <c r="B68" s="350" t="s">
        <v>2278</v>
      </c>
      <c r="C68" s="350" t="s">
        <v>2277</v>
      </c>
      <c r="D68" s="350" t="s">
        <v>5</v>
      </c>
      <c r="E68" s="351" t="s">
        <v>2496</v>
      </c>
    </row>
    <row r="69" spans="1:5" x14ac:dyDescent="0.25">
      <c r="A69" s="349" t="s">
        <v>33</v>
      </c>
      <c r="B69" s="350" t="s">
        <v>2276</v>
      </c>
      <c r="C69" s="350" t="s">
        <v>2275</v>
      </c>
      <c r="D69" s="350" t="s">
        <v>5</v>
      </c>
      <c r="E69" s="351" t="s">
        <v>2488</v>
      </c>
    </row>
    <row r="70" spans="1:5" x14ac:dyDescent="0.25">
      <c r="A70" s="349" t="s">
        <v>33</v>
      </c>
      <c r="B70" s="350" t="s">
        <v>2274</v>
      </c>
      <c r="C70" s="350" t="s">
        <v>2273</v>
      </c>
      <c r="D70" s="350" t="s">
        <v>5</v>
      </c>
      <c r="E70" s="351" t="s">
        <v>2479</v>
      </c>
    </row>
    <row r="71" spans="1:5" x14ac:dyDescent="0.25">
      <c r="A71" s="349" t="s">
        <v>33</v>
      </c>
      <c r="B71" s="350" t="s">
        <v>50</v>
      </c>
      <c r="C71" s="350" t="s">
        <v>51</v>
      </c>
      <c r="D71" s="350" t="s">
        <v>8</v>
      </c>
      <c r="E71" s="351" t="s">
        <v>8</v>
      </c>
    </row>
    <row r="72" spans="1:5" x14ac:dyDescent="0.25">
      <c r="A72" s="349" t="s">
        <v>33</v>
      </c>
      <c r="B72" s="350" t="s">
        <v>52</v>
      </c>
      <c r="C72" s="350" t="s">
        <v>53</v>
      </c>
      <c r="D72" s="350" t="s">
        <v>17</v>
      </c>
      <c r="E72" s="351" t="s">
        <v>2482</v>
      </c>
    </row>
    <row r="73" spans="1:5" x14ac:dyDescent="0.25">
      <c r="A73" s="349" t="s">
        <v>33</v>
      </c>
      <c r="B73" s="350" t="s">
        <v>2272</v>
      </c>
      <c r="C73" s="350" t="s">
        <v>2271</v>
      </c>
      <c r="D73" s="350" t="s">
        <v>20</v>
      </c>
      <c r="E73" s="351" t="s">
        <v>2489</v>
      </c>
    </row>
    <row r="74" spans="1:5" x14ac:dyDescent="0.25">
      <c r="A74" s="349" t="s">
        <v>33</v>
      </c>
      <c r="B74" s="350" t="s">
        <v>54</v>
      </c>
      <c r="C74" s="350" t="s">
        <v>55</v>
      </c>
      <c r="D74" s="350" t="s">
        <v>17</v>
      </c>
      <c r="E74" s="351" t="s">
        <v>2482</v>
      </c>
    </row>
    <row r="75" spans="1:5" x14ac:dyDescent="0.25">
      <c r="A75" s="349" t="s">
        <v>33</v>
      </c>
      <c r="B75" s="350" t="s">
        <v>56</v>
      </c>
      <c r="C75" s="350" t="s">
        <v>57</v>
      </c>
      <c r="D75" s="350" t="s">
        <v>14</v>
      </c>
      <c r="E75" s="351" t="s">
        <v>2486</v>
      </c>
    </row>
    <row r="76" spans="1:5" x14ac:dyDescent="0.25">
      <c r="A76" s="349" t="s">
        <v>33</v>
      </c>
      <c r="B76" s="350" t="s">
        <v>2270</v>
      </c>
      <c r="C76" s="350" t="s">
        <v>2269</v>
      </c>
      <c r="D76" s="350" t="s">
        <v>20</v>
      </c>
      <c r="E76" s="351" t="s">
        <v>2489</v>
      </c>
    </row>
    <row r="77" spans="1:5" x14ac:dyDescent="0.25">
      <c r="A77" s="349" t="s">
        <v>33</v>
      </c>
      <c r="B77" s="350" t="s">
        <v>2268</v>
      </c>
      <c r="C77" s="350" t="s">
        <v>2267</v>
      </c>
      <c r="D77" s="350" t="s">
        <v>9</v>
      </c>
      <c r="E77" s="351" t="s">
        <v>2490</v>
      </c>
    </row>
    <row r="78" spans="1:5" x14ac:dyDescent="0.25">
      <c r="A78" s="349" t="s">
        <v>33</v>
      </c>
      <c r="B78" s="350" t="s">
        <v>2266</v>
      </c>
      <c r="C78" s="350" t="s">
        <v>2265</v>
      </c>
      <c r="D78" s="350" t="s">
        <v>4</v>
      </c>
      <c r="E78" s="351" t="s">
        <v>4</v>
      </c>
    </row>
    <row r="79" spans="1:5" x14ac:dyDescent="0.25">
      <c r="A79" s="349" t="s">
        <v>33</v>
      </c>
      <c r="B79" s="350" t="s">
        <v>2264</v>
      </c>
      <c r="C79" s="350" t="s">
        <v>2263</v>
      </c>
      <c r="D79" s="350" t="s">
        <v>5</v>
      </c>
      <c r="E79" s="351" t="s">
        <v>2496</v>
      </c>
    </row>
    <row r="80" spans="1:5" x14ac:dyDescent="0.25">
      <c r="A80" s="349" t="s">
        <v>33</v>
      </c>
      <c r="B80" s="350" t="s">
        <v>2508</v>
      </c>
      <c r="C80" s="350" t="s">
        <v>2567</v>
      </c>
      <c r="D80" s="350" t="s">
        <v>5</v>
      </c>
      <c r="E80" s="351" t="s">
        <v>2496</v>
      </c>
    </row>
    <row r="81" spans="1:5" x14ac:dyDescent="0.25">
      <c r="A81" s="349" t="s">
        <v>33</v>
      </c>
      <c r="B81" s="350" t="s">
        <v>2262</v>
      </c>
      <c r="C81" s="350" t="s">
        <v>2261</v>
      </c>
      <c r="D81" s="350" t="s">
        <v>5</v>
      </c>
      <c r="E81" s="351" t="s">
        <v>2496</v>
      </c>
    </row>
    <row r="82" spans="1:5" x14ac:dyDescent="0.25">
      <c r="A82" s="349" t="s">
        <v>33</v>
      </c>
      <c r="B82" s="350" t="s">
        <v>2509</v>
      </c>
      <c r="C82" s="350" t="s">
        <v>2568</v>
      </c>
      <c r="D82" s="350" t="s">
        <v>5</v>
      </c>
      <c r="E82" s="351" t="s">
        <v>2496</v>
      </c>
    </row>
    <row r="83" spans="1:5" x14ac:dyDescent="0.25">
      <c r="A83" s="349" t="s">
        <v>33</v>
      </c>
      <c r="B83" s="350" t="s">
        <v>2418</v>
      </c>
      <c r="C83" s="350" t="s">
        <v>2417</v>
      </c>
      <c r="D83" s="350" t="s">
        <v>5</v>
      </c>
      <c r="E83" s="351" t="s">
        <v>2496</v>
      </c>
    </row>
    <row r="84" spans="1:5" x14ac:dyDescent="0.25">
      <c r="A84" s="349" t="s">
        <v>33</v>
      </c>
      <c r="B84" s="350" t="s">
        <v>2260</v>
      </c>
      <c r="C84" s="350" t="s">
        <v>2259</v>
      </c>
      <c r="D84" s="350" t="s">
        <v>5</v>
      </c>
      <c r="E84" s="351" t="s">
        <v>2488</v>
      </c>
    </row>
    <row r="85" spans="1:5" x14ac:dyDescent="0.25">
      <c r="A85" s="349" t="s">
        <v>33</v>
      </c>
      <c r="B85" s="350" t="s">
        <v>58</v>
      </c>
      <c r="C85" s="350" t="s">
        <v>59</v>
      </c>
      <c r="D85" s="350" t="s">
        <v>14</v>
      </c>
      <c r="E85" s="351" t="s">
        <v>2486</v>
      </c>
    </row>
    <row r="86" spans="1:5" x14ac:dyDescent="0.25">
      <c r="A86" s="349" t="s">
        <v>33</v>
      </c>
      <c r="B86" s="350" t="s">
        <v>60</v>
      </c>
      <c r="C86" s="350" t="s">
        <v>61</v>
      </c>
      <c r="D86" s="350" t="s">
        <v>14</v>
      </c>
      <c r="E86" s="351" t="s">
        <v>2481</v>
      </c>
    </row>
    <row r="87" spans="1:5" x14ac:dyDescent="0.25">
      <c r="A87" s="349" t="s">
        <v>33</v>
      </c>
      <c r="B87" s="350" t="s">
        <v>2258</v>
      </c>
      <c r="C87" s="350" t="s">
        <v>2257</v>
      </c>
      <c r="D87" s="350" t="s">
        <v>20</v>
      </c>
      <c r="E87" s="351" t="s">
        <v>2489</v>
      </c>
    </row>
    <row r="88" spans="1:5" x14ac:dyDescent="0.25">
      <c r="A88" s="349" t="s">
        <v>33</v>
      </c>
      <c r="B88" s="350" t="s">
        <v>2256</v>
      </c>
      <c r="C88" s="350" t="s">
        <v>2255</v>
      </c>
      <c r="D88" s="350" t="s">
        <v>5</v>
      </c>
      <c r="E88" s="351" t="s">
        <v>2496</v>
      </c>
    </row>
    <row r="89" spans="1:5" x14ac:dyDescent="0.25">
      <c r="A89" s="349" t="s">
        <v>33</v>
      </c>
      <c r="B89" s="350" t="s">
        <v>2254</v>
      </c>
      <c r="C89" s="350" t="s">
        <v>2253</v>
      </c>
      <c r="D89" s="350" t="s">
        <v>5</v>
      </c>
      <c r="E89" s="351" t="s">
        <v>2488</v>
      </c>
    </row>
    <row r="90" spans="1:5" x14ac:dyDescent="0.25">
      <c r="A90" s="349" t="s">
        <v>33</v>
      </c>
      <c r="B90" s="350" t="s">
        <v>2252</v>
      </c>
      <c r="C90" s="350" t="s">
        <v>2251</v>
      </c>
      <c r="D90" s="350" t="s">
        <v>5</v>
      </c>
      <c r="E90" s="351" t="s">
        <v>2488</v>
      </c>
    </row>
    <row r="91" spans="1:5" x14ac:dyDescent="0.25">
      <c r="A91" s="349" t="s">
        <v>33</v>
      </c>
      <c r="B91" s="350" t="s">
        <v>62</v>
      </c>
      <c r="C91" s="350" t="s">
        <v>63</v>
      </c>
      <c r="D91" s="350" t="s">
        <v>14</v>
      </c>
      <c r="E91" s="351" t="s">
        <v>2481</v>
      </c>
    </row>
    <row r="92" spans="1:5" x14ac:dyDescent="0.25">
      <c r="A92" s="349" t="s">
        <v>33</v>
      </c>
      <c r="B92" s="350" t="s">
        <v>64</v>
      </c>
      <c r="C92" s="350" t="s">
        <v>65</v>
      </c>
      <c r="D92" s="350" t="s">
        <v>17</v>
      </c>
      <c r="E92" s="351" t="s">
        <v>2482</v>
      </c>
    </row>
    <row r="93" spans="1:5" x14ac:dyDescent="0.25">
      <c r="A93" s="349" t="s">
        <v>33</v>
      </c>
      <c r="B93" s="350" t="s">
        <v>2250</v>
      </c>
      <c r="C93" s="350" t="s">
        <v>2249</v>
      </c>
      <c r="D93" s="350" t="s">
        <v>20</v>
      </c>
      <c r="E93" s="351" t="s">
        <v>2489</v>
      </c>
    </row>
    <row r="94" spans="1:5" x14ac:dyDescent="0.25">
      <c r="A94" s="349" t="s">
        <v>33</v>
      </c>
      <c r="B94" s="350" t="s">
        <v>2248</v>
      </c>
      <c r="C94" s="350" t="s">
        <v>2247</v>
      </c>
      <c r="D94" s="350" t="s">
        <v>9</v>
      </c>
      <c r="E94" s="351" t="s">
        <v>2493</v>
      </c>
    </row>
    <row r="95" spans="1:5" x14ac:dyDescent="0.25">
      <c r="A95" s="349" t="s">
        <v>33</v>
      </c>
      <c r="B95" s="350" t="s">
        <v>2246</v>
      </c>
      <c r="C95" s="350" t="s">
        <v>2245</v>
      </c>
      <c r="D95" s="350" t="s">
        <v>9</v>
      </c>
      <c r="E95" s="351" t="s">
        <v>2493</v>
      </c>
    </row>
    <row r="96" spans="1:5" x14ac:dyDescent="0.25">
      <c r="A96" s="349" t="s">
        <v>33</v>
      </c>
      <c r="B96" s="350" t="s">
        <v>2244</v>
      </c>
      <c r="C96" s="350" t="s">
        <v>2243</v>
      </c>
      <c r="D96" s="350" t="s">
        <v>4</v>
      </c>
      <c r="E96" s="351" t="s">
        <v>4</v>
      </c>
    </row>
    <row r="97" spans="1:5" x14ac:dyDescent="0.25">
      <c r="A97" s="349" t="s">
        <v>33</v>
      </c>
      <c r="B97" s="350" t="s">
        <v>2242</v>
      </c>
      <c r="C97" s="350" t="s">
        <v>2241</v>
      </c>
      <c r="D97" s="350" t="s">
        <v>9</v>
      </c>
      <c r="E97" s="351" t="s">
        <v>2490</v>
      </c>
    </row>
    <row r="98" spans="1:5" x14ac:dyDescent="0.25">
      <c r="A98" s="349" t="s">
        <v>33</v>
      </c>
      <c r="B98" s="350" t="s">
        <v>66</v>
      </c>
      <c r="C98" s="350" t="s">
        <v>67</v>
      </c>
      <c r="D98" s="350" t="s">
        <v>17</v>
      </c>
      <c r="E98" s="351" t="s">
        <v>2482</v>
      </c>
    </row>
    <row r="99" spans="1:5" x14ac:dyDescent="0.25">
      <c r="A99" s="349" t="s">
        <v>33</v>
      </c>
      <c r="B99" s="350" t="s">
        <v>2510</v>
      </c>
      <c r="C99" s="350" t="s">
        <v>2569</v>
      </c>
      <c r="D99" s="350" t="s">
        <v>5</v>
      </c>
      <c r="E99" s="351" t="s">
        <v>2488</v>
      </c>
    </row>
    <row r="100" spans="1:5" x14ac:dyDescent="0.25">
      <c r="A100" s="349" t="s">
        <v>33</v>
      </c>
      <c r="B100" s="350" t="s">
        <v>2511</v>
      </c>
      <c r="C100" s="350" t="s">
        <v>2570</v>
      </c>
      <c r="D100" s="350" t="s">
        <v>5</v>
      </c>
      <c r="E100" s="351" t="s">
        <v>2488</v>
      </c>
    </row>
    <row r="101" spans="1:5" x14ac:dyDescent="0.25">
      <c r="A101" s="349" t="s">
        <v>33</v>
      </c>
      <c r="B101" s="350" t="s">
        <v>2512</v>
      </c>
      <c r="C101" s="350" t="s">
        <v>2571</v>
      </c>
      <c r="D101" s="350" t="s">
        <v>5</v>
      </c>
      <c r="E101" s="351" t="s">
        <v>2496</v>
      </c>
    </row>
    <row r="102" spans="1:5" x14ac:dyDescent="0.25">
      <c r="A102" s="349" t="s">
        <v>33</v>
      </c>
      <c r="B102" s="350" t="s">
        <v>2240</v>
      </c>
      <c r="C102" s="350" t="s">
        <v>2239</v>
      </c>
      <c r="D102" s="350" t="s">
        <v>5</v>
      </c>
      <c r="E102" s="351" t="s">
        <v>2488</v>
      </c>
    </row>
    <row r="103" spans="1:5" x14ac:dyDescent="0.25">
      <c r="A103" s="349" t="s">
        <v>33</v>
      </c>
      <c r="B103" s="350" t="s">
        <v>2238</v>
      </c>
      <c r="C103" s="350" t="s">
        <v>2237</v>
      </c>
      <c r="D103" s="350" t="s">
        <v>5</v>
      </c>
      <c r="E103" s="351" t="s">
        <v>2488</v>
      </c>
    </row>
    <row r="104" spans="1:5" x14ac:dyDescent="0.25">
      <c r="A104" s="349" t="s">
        <v>33</v>
      </c>
      <c r="B104" s="350" t="s">
        <v>68</v>
      </c>
      <c r="C104" s="350" t="s">
        <v>69</v>
      </c>
      <c r="D104" s="350" t="s">
        <v>14</v>
      </c>
      <c r="E104" s="351" t="s">
        <v>2481</v>
      </c>
    </row>
    <row r="105" spans="1:5" x14ac:dyDescent="0.25">
      <c r="A105" s="349" t="s">
        <v>33</v>
      </c>
      <c r="B105" s="350" t="s">
        <v>2236</v>
      </c>
      <c r="C105" s="350" t="s">
        <v>2235</v>
      </c>
      <c r="D105" s="350" t="s">
        <v>5</v>
      </c>
      <c r="E105" s="351" t="s">
        <v>2488</v>
      </c>
    </row>
    <row r="106" spans="1:5" x14ac:dyDescent="0.25">
      <c r="A106" s="349" t="s">
        <v>33</v>
      </c>
      <c r="B106" s="350" t="s">
        <v>2234</v>
      </c>
      <c r="C106" s="350" t="s">
        <v>2233</v>
      </c>
      <c r="D106" s="350" t="s">
        <v>5</v>
      </c>
      <c r="E106" s="351" t="s">
        <v>2488</v>
      </c>
    </row>
    <row r="107" spans="1:5" x14ac:dyDescent="0.25">
      <c r="A107" s="349" t="s">
        <v>33</v>
      </c>
      <c r="B107" s="350" t="s">
        <v>2232</v>
      </c>
      <c r="C107" s="350" t="s">
        <v>2231</v>
      </c>
      <c r="D107" s="350" t="s">
        <v>17</v>
      </c>
      <c r="E107" s="351" t="s">
        <v>2484</v>
      </c>
    </row>
    <row r="108" spans="1:5" x14ac:dyDescent="0.25">
      <c r="A108" s="349" t="s">
        <v>33</v>
      </c>
      <c r="B108" s="350" t="s">
        <v>70</v>
      </c>
      <c r="C108" s="350" t="s">
        <v>71</v>
      </c>
      <c r="D108" s="350" t="s">
        <v>17</v>
      </c>
      <c r="E108" s="351" t="s">
        <v>2482</v>
      </c>
    </row>
    <row r="109" spans="1:5" x14ac:dyDescent="0.25">
      <c r="A109" s="349" t="s">
        <v>33</v>
      </c>
      <c r="B109" s="350" t="s">
        <v>2230</v>
      </c>
      <c r="C109" s="350" t="s">
        <v>2229</v>
      </c>
      <c r="D109" s="350" t="s">
        <v>4</v>
      </c>
      <c r="E109" s="351" t="s">
        <v>4</v>
      </c>
    </row>
    <row r="110" spans="1:5" x14ac:dyDescent="0.25">
      <c r="A110" s="349" t="s">
        <v>33</v>
      </c>
      <c r="B110" s="350" t="s">
        <v>2228</v>
      </c>
      <c r="C110" s="350" t="s">
        <v>2227</v>
      </c>
      <c r="D110" s="350" t="s">
        <v>5</v>
      </c>
      <c r="E110" s="351" t="s">
        <v>2488</v>
      </c>
    </row>
    <row r="111" spans="1:5" x14ac:dyDescent="0.25">
      <c r="A111" s="349" t="s">
        <v>33</v>
      </c>
      <c r="B111" s="350" t="s">
        <v>2416</v>
      </c>
      <c r="C111" s="350" t="s">
        <v>2415</v>
      </c>
      <c r="D111" s="350" t="s">
        <v>5</v>
      </c>
      <c r="E111" s="351" t="s">
        <v>2488</v>
      </c>
    </row>
    <row r="112" spans="1:5" x14ac:dyDescent="0.25">
      <c r="A112" s="349" t="s">
        <v>33</v>
      </c>
      <c r="B112" s="350" t="s">
        <v>72</v>
      </c>
      <c r="C112" s="350" t="s">
        <v>73</v>
      </c>
      <c r="D112" s="350" t="s">
        <v>14</v>
      </c>
      <c r="E112" s="351" t="s">
        <v>2481</v>
      </c>
    </row>
    <row r="113" spans="1:5" x14ac:dyDescent="0.25">
      <c r="A113" s="349" t="s">
        <v>33</v>
      </c>
      <c r="B113" s="350" t="s">
        <v>2226</v>
      </c>
      <c r="C113" s="350" t="s">
        <v>2225</v>
      </c>
      <c r="D113" s="350" t="s">
        <v>5</v>
      </c>
      <c r="E113" s="351" t="s">
        <v>2488</v>
      </c>
    </row>
    <row r="114" spans="1:5" x14ac:dyDescent="0.25">
      <c r="A114" s="349" t="s">
        <v>33</v>
      </c>
      <c r="B114" s="350" t="s">
        <v>2224</v>
      </c>
      <c r="C114" s="350" t="s">
        <v>2223</v>
      </c>
      <c r="D114" s="350" t="s">
        <v>5</v>
      </c>
      <c r="E114" s="351" t="s">
        <v>2488</v>
      </c>
    </row>
    <row r="115" spans="1:5" x14ac:dyDescent="0.25">
      <c r="A115" s="349" t="s">
        <v>74</v>
      </c>
      <c r="B115" s="350" t="s">
        <v>2222</v>
      </c>
      <c r="C115" s="350" t="s">
        <v>2221</v>
      </c>
      <c r="D115" s="350" t="s">
        <v>9</v>
      </c>
      <c r="E115" s="351" t="s">
        <v>2493</v>
      </c>
    </row>
    <row r="116" spans="1:5" x14ac:dyDescent="0.25">
      <c r="A116" s="349" t="s">
        <v>74</v>
      </c>
      <c r="B116" s="350" t="s">
        <v>75</v>
      </c>
      <c r="C116" s="350" t="s">
        <v>76</v>
      </c>
      <c r="D116" s="350" t="s">
        <v>14</v>
      </c>
      <c r="E116" s="351" t="s">
        <v>2486</v>
      </c>
    </row>
    <row r="117" spans="1:5" x14ac:dyDescent="0.25">
      <c r="A117" s="349" t="s">
        <v>74</v>
      </c>
      <c r="B117" s="350" t="s">
        <v>77</v>
      </c>
      <c r="C117" s="350" t="s">
        <v>78</v>
      </c>
      <c r="D117" s="350" t="s">
        <v>14</v>
      </c>
      <c r="E117" s="351" t="s">
        <v>2486</v>
      </c>
    </row>
    <row r="118" spans="1:5" x14ac:dyDescent="0.25">
      <c r="A118" s="349" t="s">
        <v>74</v>
      </c>
      <c r="B118" s="350" t="s">
        <v>2220</v>
      </c>
      <c r="C118" s="350" t="s">
        <v>2219</v>
      </c>
      <c r="D118" s="350" t="s">
        <v>4</v>
      </c>
      <c r="E118" s="351" t="s">
        <v>4</v>
      </c>
    </row>
    <row r="119" spans="1:5" x14ac:dyDescent="0.25">
      <c r="A119" s="349" t="s">
        <v>74</v>
      </c>
      <c r="B119" s="350" t="s">
        <v>2218</v>
      </c>
      <c r="C119" s="350" t="s">
        <v>2217</v>
      </c>
      <c r="D119" s="350" t="s">
        <v>9</v>
      </c>
      <c r="E119" s="351" t="s">
        <v>2497</v>
      </c>
    </row>
    <row r="120" spans="1:5" x14ac:dyDescent="0.25">
      <c r="A120" s="349" t="s">
        <v>74</v>
      </c>
      <c r="B120" s="350" t="s">
        <v>79</v>
      </c>
      <c r="C120" s="350" t="s">
        <v>80</v>
      </c>
      <c r="D120" s="350" t="s">
        <v>17</v>
      </c>
      <c r="E120" s="351" t="s">
        <v>2482</v>
      </c>
    </row>
    <row r="121" spans="1:5" x14ac:dyDescent="0.25">
      <c r="A121" s="349" t="s">
        <v>74</v>
      </c>
      <c r="B121" s="350" t="s">
        <v>81</v>
      </c>
      <c r="C121" s="350" t="s">
        <v>82</v>
      </c>
      <c r="D121" s="350" t="s">
        <v>14</v>
      </c>
      <c r="E121" s="351" t="s">
        <v>2486</v>
      </c>
    </row>
    <row r="122" spans="1:5" x14ac:dyDescent="0.25">
      <c r="A122" s="349" t="s">
        <v>74</v>
      </c>
      <c r="B122" s="350" t="s">
        <v>2216</v>
      </c>
      <c r="C122" s="350" t="s">
        <v>2215</v>
      </c>
      <c r="D122" s="350" t="s">
        <v>20</v>
      </c>
      <c r="E122" s="351" t="s">
        <v>2492</v>
      </c>
    </row>
    <row r="123" spans="1:5" x14ac:dyDescent="0.25">
      <c r="A123" s="349" t="s">
        <v>74</v>
      </c>
      <c r="B123" s="350" t="s">
        <v>2214</v>
      </c>
      <c r="C123" s="350" t="s">
        <v>2213</v>
      </c>
      <c r="D123" s="350" t="s">
        <v>20</v>
      </c>
      <c r="E123" s="351" t="s">
        <v>2483</v>
      </c>
    </row>
    <row r="124" spans="1:5" x14ac:dyDescent="0.25">
      <c r="A124" s="349" t="s">
        <v>74</v>
      </c>
      <c r="B124" s="350" t="s">
        <v>2212</v>
      </c>
      <c r="C124" s="350" t="s">
        <v>2211</v>
      </c>
      <c r="D124" s="350" t="s">
        <v>9</v>
      </c>
      <c r="E124" s="351" t="s">
        <v>2490</v>
      </c>
    </row>
    <row r="125" spans="1:5" x14ac:dyDescent="0.25">
      <c r="A125" s="349" t="s">
        <v>74</v>
      </c>
      <c r="B125" s="350" t="s">
        <v>2210</v>
      </c>
      <c r="C125" s="350" t="s">
        <v>2209</v>
      </c>
      <c r="D125" s="350" t="s">
        <v>5</v>
      </c>
      <c r="E125" s="351" t="s">
        <v>2488</v>
      </c>
    </row>
    <row r="126" spans="1:5" x14ac:dyDescent="0.25">
      <c r="A126" s="349" t="s">
        <v>74</v>
      </c>
      <c r="B126" s="350" t="s">
        <v>2208</v>
      </c>
      <c r="C126" s="350" t="s">
        <v>2207</v>
      </c>
      <c r="D126" s="350" t="s">
        <v>5</v>
      </c>
      <c r="E126" s="351" t="s">
        <v>2496</v>
      </c>
    </row>
    <row r="127" spans="1:5" x14ac:dyDescent="0.25">
      <c r="A127" s="349" t="s">
        <v>74</v>
      </c>
      <c r="B127" s="350" t="s">
        <v>2206</v>
      </c>
      <c r="C127" s="350" t="s">
        <v>2205</v>
      </c>
      <c r="D127" s="350" t="s">
        <v>5</v>
      </c>
      <c r="E127" s="351" t="s">
        <v>2495</v>
      </c>
    </row>
    <row r="128" spans="1:5" x14ac:dyDescent="0.25">
      <c r="A128" s="349" t="s">
        <v>74</v>
      </c>
      <c r="B128" s="350" t="s">
        <v>83</v>
      </c>
      <c r="C128" s="350" t="s">
        <v>84</v>
      </c>
      <c r="D128" s="350" t="s">
        <v>20</v>
      </c>
      <c r="E128" s="351" t="s">
        <v>2483</v>
      </c>
    </row>
    <row r="129" spans="1:5" x14ac:dyDescent="0.25">
      <c r="A129" s="349" t="s">
        <v>74</v>
      </c>
      <c r="B129" s="350" t="s">
        <v>2204</v>
      </c>
      <c r="C129" s="350" t="s">
        <v>2203</v>
      </c>
      <c r="D129" s="350" t="s">
        <v>9</v>
      </c>
      <c r="E129" s="351" t="s">
        <v>2490</v>
      </c>
    </row>
    <row r="130" spans="1:5" x14ac:dyDescent="0.25">
      <c r="A130" s="349" t="s">
        <v>74</v>
      </c>
      <c r="B130" s="350" t="s">
        <v>2202</v>
      </c>
      <c r="C130" s="350" t="s">
        <v>2201</v>
      </c>
      <c r="D130" s="350" t="s">
        <v>9</v>
      </c>
      <c r="E130" s="351" t="s">
        <v>2490</v>
      </c>
    </row>
    <row r="131" spans="1:5" x14ac:dyDescent="0.25">
      <c r="A131" s="349" t="s">
        <v>74</v>
      </c>
      <c r="B131" s="350" t="s">
        <v>2513</v>
      </c>
      <c r="C131" s="350" t="s">
        <v>2572</v>
      </c>
      <c r="D131" s="350" t="s">
        <v>5</v>
      </c>
      <c r="E131" s="351" t="s">
        <v>2488</v>
      </c>
    </row>
    <row r="132" spans="1:5" x14ac:dyDescent="0.25">
      <c r="A132" s="349" t="s">
        <v>74</v>
      </c>
      <c r="B132" s="350" t="s">
        <v>2200</v>
      </c>
      <c r="C132" s="350" t="s">
        <v>2199</v>
      </c>
      <c r="D132" s="350" t="s">
        <v>5</v>
      </c>
      <c r="E132" s="351" t="s">
        <v>2488</v>
      </c>
    </row>
    <row r="133" spans="1:5" x14ac:dyDescent="0.25">
      <c r="A133" s="349" t="s">
        <v>74</v>
      </c>
      <c r="B133" s="350" t="s">
        <v>85</v>
      </c>
      <c r="C133" s="350" t="s">
        <v>86</v>
      </c>
      <c r="D133" s="350" t="s">
        <v>3</v>
      </c>
      <c r="E133" s="351" t="s">
        <v>3</v>
      </c>
    </row>
    <row r="134" spans="1:5" x14ac:dyDescent="0.25">
      <c r="A134" s="349" t="s">
        <v>74</v>
      </c>
      <c r="B134" s="350" t="s">
        <v>2198</v>
      </c>
      <c r="C134" s="350" t="s">
        <v>2197</v>
      </c>
      <c r="D134" s="350" t="s">
        <v>5</v>
      </c>
      <c r="E134" s="351" t="s">
        <v>2495</v>
      </c>
    </row>
    <row r="135" spans="1:5" x14ac:dyDescent="0.25">
      <c r="A135" s="349" t="s">
        <v>74</v>
      </c>
      <c r="B135" s="350" t="s">
        <v>2196</v>
      </c>
      <c r="C135" s="350" t="s">
        <v>2195</v>
      </c>
      <c r="D135" s="350" t="s">
        <v>20</v>
      </c>
      <c r="E135" s="351" t="s">
        <v>2492</v>
      </c>
    </row>
    <row r="136" spans="1:5" x14ac:dyDescent="0.25">
      <c r="A136" s="349" t="s">
        <v>74</v>
      </c>
      <c r="B136" s="350" t="s">
        <v>87</v>
      </c>
      <c r="C136" s="350" t="s">
        <v>88</v>
      </c>
      <c r="D136" s="350" t="s">
        <v>8</v>
      </c>
      <c r="E136" s="351" t="s">
        <v>8</v>
      </c>
    </row>
    <row r="137" spans="1:5" x14ac:dyDescent="0.25">
      <c r="A137" s="349" t="s">
        <v>74</v>
      </c>
      <c r="B137" s="350" t="s">
        <v>89</v>
      </c>
      <c r="C137" s="350" t="s">
        <v>90</v>
      </c>
      <c r="D137" s="350" t="s">
        <v>17</v>
      </c>
      <c r="E137" s="351" t="s">
        <v>2482</v>
      </c>
    </row>
    <row r="138" spans="1:5" x14ac:dyDescent="0.25">
      <c r="A138" s="349" t="s">
        <v>74</v>
      </c>
      <c r="B138" s="350" t="s">
        <v>2194</v>
      </c>
      <c r="C138" s="350" t="s">
        <v>2193</v>
      </c>
      <c r="D138" s="350" t="s">
        <v>5</v>
      </c>
      <c r="E138" s="351" t="s">
        <v>2479</v>
      </c>
    </row>
    <row r="139" spans="1:5" x14ac:dyDescent="0.25">
      <c r="A139" s="349" t="s">
        <v>91</v>
      </c>
      <c r="B139" s="350" t="s">
        <v>92</v>
      </c>
      <c r="C139" s="350" t="s">
        <v>93</v>
      </c>
      <c r="D139" s="350" t="s">
        <v>17</v>
      </c>
      <c r="E139" s="351" t="s">
        <v>2482</v>
      </c>
    </row>
    <row r="140" spans="1:5" x14ac:dyDescent="0.25">
      <c r="A140" s="349" t="s">
        <v>91</v>
      </c>
      <c r="B140" s="350" t="s">
        <v>2192</v>
      </c>
      <c r="C140" s="350" t="s">
        <v>2191</v>
      </c>
      <c r="D140" s="350" t="s">
        <v>20</v>
      </c>
      <c r="E140" s="351" t="s">
        <v>2489</v>
      </c>
    </row>
    <row r="141" spans="1:5" x14ac:dyDescent="0.25">
      <c r="A141" s="349" t="s">
        <v>91</v>
      </c>
      <c r="B141" s="350" t="s">
        <v>94</v>
      </c>
      <c r="C141" s="350" t="s">
        <v>95</v>
      </c>
      <c r="D141" s="350" t="s">
        <v>17</v>
      </c>
      <c r="E141" s="351" t="s">
        <v>2484</v>
      </c>
    </row>
    <row r="142" spans="1:5" x14ac:dyDescent="0.25">
      <c r="A142" s="349" t="s">
        <v>91</v>
      </c>
      <c r="B142" s="350" t="s">
        <v>96</v>
      </c>
      <c r="C142" s="350" t="s">
        <v>97</v>
      </c>
      <c r="D142" s="350" t="s">
        <v>8</v>
      </c>
      <c r="E142" s="351" t="s">
        <v>8</v>
      </c>
    </row>
    <row r="143" spans="1:5" x14ac:dyDescent="0.25">
      <c r="A143" s="349" t="s">
        <v>91</v>
      </c>
      <c r="B143" s="350" t="s">
        <v>98</v>
      </c>
      <c r="C143" s="350" t="s">
        <v>99</v>
      </c>
      <c r="D143" s="350" t="s">
        <v>17</v>
      </c>
      <c r="E143" s="351" t="s">
        <v>2482</v>
      </c>
    </row>
    <row r="144" spans="1:5" x14ac:dyDescent="0.25">
      <c r="A144" s="349" t="s">
        <v>91</v>
      </c>
      <c r="B144" s="350" t="s">
        <v>2190</v>
      </c>
      <c r="C144" s="350" t="s">
        <v>2189</v>
      </c>
      <c r="D144" s="350" t="s">
        <v>20</v>
      </c>
      <c r="E144" s="351" t="s">
        <v>2492</v>
      </c>
    </row>
    <row r="145" spans="1:5" x14ac:dyDescent="0.25">
      <c r="A145" s="349" t="s">
        <v>91</v>
      </c>
      <c r="B145" s="350" t="s">
        <v>2188</v>
      </c>
      <c r="C145" s="350" t="s">
        <v>2187</v>
      </c>
      <c r="D145" s="350" t="s">
        <v>17</v>
      </c>
      <c r="E145" s="351" t="s">
        <v>2484</v>
      </c>
    </row>
    <row r="146" spans="1:5" x14ac:dyDescent="0.25">
      <c r="A146" s="349" t="s">
        <v>91</v>
      </c>
      <c r="B146" s="350" t="s">
        <v>2186</v>
      </c>
      <c r="C146" s="350" t="s">
        <v>2185</v>
      </c>
      <c r="D146" s="350" t="s">
        <v>4</v>
      </c>
      <c r="E146" s="351" t="s">
        <v>4</v>
      </c>
    </row>
    <row r="147" spans="1:5" x14ac:dyDescent="0.25">
      <c r="A147" s="349" t="s">
        <v>91</v>
      </c>
      <c r="B147" s="350" t="s">
        <v>100</v>
      </c>
      <c r="C147" s="350" t="s">
        <v>101</v>
      </c>
      <c r="D147" s="350" t="s">
        <v>3</v>
      </c>
      <c r="E147" s="351" t="s">
        <v>3</v>
      </c>
    </row>
    <row r="148" spans="1:5" x14ac:dyDescent="0.25">
      <c r="A148" s="349" t="s">
        <v>91</v>
      </c>
      <c r="B148" s="350" t="s">
        <v>2414</v>
      </c>
      <c r="C148" s="350" t="s">
        <v>2413</v>
      </c>
      <c r="D148" s="350" t="s">
        <v>5</v>
      </c>
      <c r="E148" s="351" t="s">
        <v>2485</v>
      </c>
    </row>
    <row r="149" spans="1:5" x14ac:dyDescent="0.25">
      <c r="A149" s="349" t="s">
        <v>91</v>
      </c>
      <c r="B149" s="350" t="s">
        <v>2184</v>
      </c>
      <c r="C149" s="350" t="s">
        <v>2183</v>
      </c>
      <c r="D149" s="350" t="s">
        <v>5</v>
      </c>
      <c r="E149" s="351" t="s">
        <v>2488</v>
      </c>
    </row>
    <row r="150" spans="1:5" x14ac:dyDescent="0.25">
      <c r="A150" s="349" t="s">
        <v>91</v>
      </c>
      <c r="B150" s="350" t="s">
        <v>2514</v>
      </c>
      <c r="C150" s="350" t="s">
        <v>2573</v>
      </c>
      <c r="D150" s="350" t="s">
        <v>5</v>
      </c>
      <c r="E150" s="351" t="s">
        <v>2488</v>
      </c>
    </row>
    <row r="151" spans="1:5" x14ac:dyDescent="0.25">
      <c r="A151" s="349" t="s">
        <v>91</v>
      </c>
      <c r="B151" s="350" t="s">
        <v>2182</v>
      </c>
      <c r="C151" s="350" t="s">
        <v>2181</v>
      </c>
      <c r="D151" s="350" t="s">
        <v>17</v>
      </c>
      <c r="E151" s="351" t="s">
        <v>2484</v>
      </c>
    </row>
    <row r="152" spans="1:5" x14ac:dyDescent="0.25">
      <c r="A152" s="349" t="s">
        <v>91</v>
      </c>
      <c r="B152" s="350" t="s">
        <v>102</v>
      </c>
      <c r="C152" s="350" t="s">
        <v>103</v>
      </c>
      <c r="D152" s="350" t="s">
        <v>14</v>
      </c>
      <c r="E152" s="351" t="s">
        <v>2481</v>
      </c>
    </row>
    <row r="153" spans="1:5" x14ac:dyDescent="0.25">
      <c r="A153" s="349" t="s">
        <v>91</v>
      </c>
      <c r="B153" s="350" t="s">
        <v>2180</v>
      </c>
      <c r="C153" s="350" t="s">
        <v>2179</v>
      </c>
      <c r="D153" s="350" t="s">
        <v>9</v>
      </c>
      <c r="E153" s="351" t="s">
        <v>2490</v>
      </c>
    </row>
    <row r="154" spans="1:5" x14ac:dyDescent="0.25">
      <c r="A154" s="349" t="s">
        <v>91</v>
      </c>
      <c r="B154" s="350" t="s">
        <v>104</v>
      </c>
      <c r="C154" s="350" t="s">
        <v>105</v>
      </c>
      <c r="D154" s="350" t="s">
        <v>14</v>
      </c>
      <c r="E154" s="351" t="s">
        <v>2481</v>
      </c>
    </row>
    <row r="155" spans="1:5" x14ac:dyDescent="0.25">
      <c r="A155" s="349" t="s">
        <v>91</v>
      </c>
      <c r="B155" s="350" t="s">
        <v>2178</v>
      </c>
      <c r="C155" s="350" t="s">
        <v>2177</v>
      </c>
      <c r="D155" s="350" t="s">
        <v>9</v>
      </c>
      <c r="E155" s="351" t="s">
        <v>2490</v>
      </c>
    </row>
    <row r="156" spans="1:5" x14ac:dyDescent="0.25">
      <c r="A156" s="349" t="s">
        <v>91</v>
      </c>
      <c r="B156" s="350" t="s">
        <v>2176</v>
      </c>
      <c r="C156" s="350" t="s">
        <v>2175</v>
      </c>
      <c r="D156" s="350" t="s">
        <v>20</v>
      </c>
      <c r="E156" s="351" t="s">
        <v>2489</v>
      </c>
    </row>
    <row r="157" spans="1:5" x14ac:dyDescent="0.25">
      <c r="A157" s="349" t="s">
        <v>91</v>
      </c>
      <c r="B157" s="350" t="s">
        <v>2174</v>
      </c>
      <c r="C157" s="350" t="s">
        <v>2173</v>
      </c>
      <c r="D157" s="350" t="s">
        <v>9</v>
      </c>
      <c r="E157" s="351" t="s">
        <v>2490</v>
      </c>
    </row>
    <row r="158" spans="1:5" x14ac:dyDescent="0.25">
      <c r="A158" s="349" t="s">
        <v>91</v>
      </c>
      <c r="B158" s="350" t="s">
        <v>106</v>
      </c>
      <c r="C158" s="350" t="s">
        <v>107</v>
      </c>
      <c r="D158" s="350" t="s">
        <v>14</v>
      </c>
      <c r="E158" s="351" t="s">
        <v>2481</v>
      </c>
    </row>
    <row r="159" spans="1:5" x14ac:dyDescent="0.25">
      <c r="A159" s="349" t="s">
        <v>91</v>
      </c>
      <c r="B159" s="350" t="s">
        <v>2172</v>
      </c>
      <c r="C159" s="350" t="s">
        <v>2171</v>
      </c>
      <c r="D159" s="350" t="s">
        <v>9</v>
      </c>
      <c r="E159" s="351" t="s">
        <v>2490</v>
      </c>
    </row>
    <row r="160" spans="1:5" x14ac:dyDescent="0.25">
      <c r="A160" s="349" t="s">
        <v>91</v>
      </c>
      <c r="B160" s="350" t="s">
        <v>2471</v>
      </c>
      <c r="C160" s="350" t="s">
        <v>2470</v>
      </c>
      <c r="D160" s="350" t="s">
        <v>5</v>
      </c>
      <c r="E160" s="351" t="s">
        <v>2495</v>
      </c>
    </row>
    <row r="161" spans="1:5" x14ac:dyDescent="0.25">
      <c r="A161" s="349" t="s">
        <v>91</v>
      </c>
      <c r="B161" s="350" t="s">
        <v>2170</v>
      </c>
      <c r="C161" s="350" t="s">
        <v>2169</v>
      </c>
      <c r="D161" s="350" t="s">
        <v>17</v>
      </c>
      <c r="E161" s="351" t="s">
        <v>2484</v>
      </c>
    </row>
    <row r="162" spans="1:5" x14ac:dyDescent="0.25">
      <c r="A162" s="349" t="s">
        <v>91</v>
      </c>
      <c r="B162" s="350" t="s">
        <v>2168</v>
      </c>
      <c r="C162" s="350" t="s">
        <v>2167</v>
      </c>
      <c r="D162" s="350" t="s">
        <v>5</v>
      </c>
      <c r="E162" s="351" t="s">
        <v>2495</v>
      </c>
    </row>
    <row r="163" spans="1:5" x14ac:dyDescent="0.25">
      <c r="A163" s="349" t="s">
        <v>91</v>
      </c>
      <c r="B163" s="350" t="s">
        <v>2166</v>
      </c>
      <c r="C163" s="350" t="s">
        <v>2165</v>
      </c>
      <c r="D163" s="350" t="s">
        <v>20</v>
      </c>
      <c r="E163" s="351" t="s">
        <v>2489</v>
      </c>
    </row>
    <row r="164" spans="1:5" x14ac:dyDescent="0.25">
      <c r="A164" s="349" t="s">
        <v>91</v>
      </c>
      <c r="B164" s="350" t="s">
        <v>2515</v>
      </c>
      <c r="C164" s="350" t="s">
        <v>2574</v>
      </c>
      <c r="D164" s="350" t="s">
        <v>5</v>
      </c>
      <c r="E164" s="351" t="s">
        <v>2488</v>
      </c>
    </row>
    <row r="165" spans="1:5" x14ac:dyDescent="0.25">
      <c r="A165" s="349" t="s">
        <v>91</v>
      </c>
      <c r="B165" s="350" t="s">
        <v>2164</v>
      </c>
      <c r="C165" s="350" t="s">
        <v>2163</v>
      </c>
      <c r="D165" s="350" t="s">
        <v>4</v>
      </c>
      <c r="E165" s="351" t="s">
        <v>4</v>
      </c>
    </row>
    <row r="166" spans="1:5" x14ac:dyDescent="0.25">
      <c r="A166" s="349" t="s">
        <v>91</v>
      </c>
      <c r="B166" s="350" t="s">
        <v>108</v>
      </c>
      <c r="C166" s="350" t="s">
        <v>109</v>
      </c>
      <c r="D166" s="350" t="s">
        <v>17</v>
      </c>
      <c r="E166" s="351" t="s">
        <v>2482</v>
      </c>
    </row>
    <row r="167" spans="1:5" x14ac:dyDescent="0.25">
      <c r="A167" s="349" t="s">
        <v>91</v>
      </c>
      <c r="B167" s="350" t="s">
        <v>110</v>
      </c>
      <c r="C167" s="350" t="s">
        <v>111</v>
      </c>
      <c r="D167" s="350" t="s">
        <v>14</v>
      </c>
      <c r="E167" s="351" t="s">
        <v>2481</v>
      </c>
    </row>
    <row r="168" spans="1:5" x14ac:dyDescent="0.25">
      <c r="A168" s="349" t="s">
        <v>91</v>
      </c>
      <c r="B168" s="350" t="s">
        <v>112</v>
      </c>
      <c r="C168" s="350" t="s">
        <v>113</v>
      </c>
      <c r="D168" s="350" t="s">
        <v>17</v>
      </c>
      <c r="E168" s="351" t="s">
        <v>2482</v>
      </c>
    </row>
    <row r="169" spans="1:5" x14ac:dyDescent="0.25">
      <c r="A169" s="349" t="s">
        <v>91</v>
      </c>
      <c r="B169" s="350" t="s">
        <v>2162</v>
      </c>
      <c r="C169" s="350" t="s">
        <v>2161</v>
      </c>
      <c r="D169" s="350" t="s">
        <v>20</v>
      </c>
      <c r="E169" s="351" t="s">
        <v>2489</v>
      </c>
    </row>
    <row r="170" spans="1:5" x14ac:dyDescent="0.25">
      <c r="A170" s="349" t="s">
        <v>91</v>
      </c>
      <c r="B170" s="350" t="s">
        <v>2160</v>
      </c>
      <c r="C170" s="350" t="s">
        <v>2159</v>
      </c>
      <c r="D170" s="350" t="s">
        <v>9</v>
      </c>
      <c r="E170" s="351" t="s">
        <v>2493</v>
      </c>
    </row>
    <row r="171" spans="1:5" x14ac:dyDescent="0.25">
      <c r="A171" s="349" t="s">
        <v>91</v>
      </c>
      <c r="B171" s="350" t="s">
        <v>2158</v>
      </c>
      <c r="C171" s="350" t="s">
        <v>2157</v>
      </c>
      <c r="D171" s="350" t="s">
        <v>9</v>
      </c>
      <c r="E171" s="351" t="s">
        <v>2497</v>
      </c>
    </row>
    <row r="172" spans="1:5" x14ac:dyDescent="0.25">
      <c r="A172" s="349" t="s">
        <v>91</v>
      </c>
      <c r="B172" s="350" t="s">
        <v>2156</v>
      </c>
      <c r="C172" s="350" t="s">
        <v>2155</v>
      </c>
      <c r="D172" s="350" t="s">
        <v>9</v>
      </c>
      <c r="E172" s="351" t="s">
        <v>2493</v>
      </c>
    </row>
    <row r="173" spans="1:5" x14ac:dyDescent="0.25">
      <c r="A173" s="349" t="s">
        <v>91</v>
      </c>
      <c r="B173" s="350" t="s">
        <v>114</v>
      </c>
      <c r="C173" s="350" t="s">
        <v>115</v>
      </c>
      <c r="D173" s="350" t="s">
        <v>17</v>
      </c>
      <c r="E173" s="351" t="s">
        <v>2482</v>
      </c>
    </row>
    <row r="174" spans="1:5" x14ac:dyDescent="0.25">
      <c r="A174" s="349" t="s">
        <v>91</v>
      </c>
      <c r="B174" s="350" t="s">
        <v>2412</v>
      </c>
      <c r="C174" s="350" t="s">
        <v>2411</v>
      </c>
      <c r="D174" s="350" t="s">
        <v>5</v>
      </c>
      <c r="E174" s="351" t="s">
        <v>2488</v>
      </c>
    </row>
    <row r="175" spans="1:5" x14ac:dyDescent="0.25">
      <c r="A175" s="349" t="s">
        <v>91</v>
      </c>
      <c r="B175" s="350" t="s">
        <v>2154</v>
      </c>
      <c r="C175" s="350" t="s">
        <v>2153</v>
      </c>
      <c r="D175" s="350" t="s">
        <v>5</v>
      </c>
      <c r="E175" s="351" t="s">
        <v>2488</v>
      </c>
    </row>
    <row r="176" spans="1:5" x14ac:dyDescent="0.25">
      <c r="A176" s="349" t="s">
        <v>91</v>
      </c>
      <c r="B176" s="350" t="s">
        <v>2152</v>
      </c>
      <c r="C176" s="350" t="s">
        <v>2151</v>
      </c>
      <c r="D176" s="350" t="s">
        <v>5</v>
      </c>
      <c r="E176" s="351" t="s">
        <v>2488</v>
      </c>
    </row>
    <row r="177" spans="1:5" x14ac:dyDescent="0.25">
      <c r="A177" s="349" t="s">
        <v>91</v>
      </c>
      <c r="B177" s="350" t="s">
        <v>2150</v>
      </c>
      <c r="C177" s="350" t="s">
        <v>2149</v>
      </c>
      <c r="D177" s="350" t="s">
        <v>5</v>
      </c>
      <c r="E177" s="351" t="s">
        <v>2488</v>
      </c>
    </row>
    <row r="178" spans="1:5" x14ac:dyDescent="0.25">
      <c r="A178" s="349" t="s">
        <v>91</v>
      </c>
      <c r="B178" s="350" t="s">
        <v>2148</v>
      </c>
      <c r="C178" s="350" t="s">
        <v>2147</v>
      </c>
      <c r="D178" s="350" t="s">
        <v>20</v>
      </c>
      <c r="E178" s="351" t="s">
        <v>2489</v>
      </c>
    </row>
    <row r="179" spans="1:5" x14ac:dyDescent="0.25">
      <c r="A179" s="349" t="s">
        <v>116</v>
      </c>
      <c r="B179" s="350" t="s">
        <v>2146</v>
      </c>
      <c r="C179" s="350" t="s">
        <v>2145</v>
      </c>
      <c r="D179" s="350" t="s">
        <v>17</v>
      </c>
      <c r="E179" s="351" t="s">
        <v>2484</v>
      </c>
    </row>
    <row r="180" spans="1:5" x14ac:dyDescent="0.25">
      <c r="A180" s="349" t="s">
        <v>116</v>
      </c>
      <c r="B180" s="350" t="s">
        <v>2144</v>
      </c>
      <c r="C180" s="350" t="s">
        <v>2143</v>
      </c>
      <c r="D180" s="350" t="s">
        <v>9</v>
      </c>
      <c r="E180" s="351" t="s">
        <v>2490</v>
      </c>
    </row>
    <row r="181" spans="1:5" x14ac:dyDescent="0.25">
      <c r="A181" s="349" t="s">
        <v>116</v>
      </c>
      <c r="B181" s="350" t="s">
        <v>2142</v>
      </c>
      <c r="C181" s="350" t="s">
        <v>2141</v>
      </c>
      <c r="D181" s="350" t="s">
        <v>5</v>
      </c>
      <c r="E181" s="351" t="s">
        <v>2496</v>
      </c>
    </row>
    <row r="182" spans="1:5" x14ac:dyDescent="0.25">
      <c r="A182" s="349" t="s">
        <v>116</v>
      </c>
      <c r="B182" s="350" t="s">
        <v>117</v>
      </c>
      <c r="C182" s="350" t="s">
        <v>118</v>
      </c>
      <c r="D182" s="350" t="s">
        <v>8</v>
      </c>
      <c r="E182" s="351" t="s">
        <v>8</v>
      </c>
    </row>
    <row r="183" spans="1:5" x14ac:dyDescent="0.25">
      <c r="A183" s="349" t="s">
        <v>116</v>
      </c>
      <c r="B183" s="350" t="s">
        <v>2140</v>
      </c>
      <c r="C183" s="350" t="s">
        <v>2139</v>
      </c>
      <c r="D183" s="350" t="s">
        <v>4</v>
      </c>
      <c r="E183" s="351" t="s">
        <v>4</v>
      </c>
    </row>
    <row r="184" spans="1:5" x14ac:dyDescent="0.25">
      <c r="A184" s="349" t="s">
        <v>116</v>
      </c>
      <c r="B184" s="350" t="s">
        <v>2138</v>
      </c>
      <c r="C184" s="350" t="s">
        <v>2137</v>
      </c>
      <c r="D184" s="350" t="s">
        <v>9</v>
      </c>
      <c r="E184" s="351" t="s">
        <v>2497</v>
      </c>
    </row>
    <row r="185" spans="1:5" x14ac:dyDescent="0.25">
      <c r="A185" s="349" t="s">
        <v>116</v>
      </c>
      <c r="B185" s="350" t="s">
        <v>2136</v>
      </c>
      <c r="C185" s="350" t="s">
        <v>2135</v>
      </c>
      <c r="D185" s="350" t="s">
        <v>9</v>
      </c>
      <c r="E185" s="351" t="s">
        <v>2490</v>
      </c>
    </row>
    <row r="186" spans="1:5" x14ac:dyDescent="0.25">
      <c r="A186" s="349" t="s">
        <v>116</v>
      </c>
      <c r="B186" s="350" t="s">
        <v>2134</v>
      </c>
      <c r="C186" s="350" t="s">
        <v>2133</v>
      </c>
      <c r="D186" s="350" t="s">
        <v>9</v>
      </c>
      <c r="E186" s="351" t="s">
        <v>2497</v>
      </c>
    </row>
    <row r="187" spans="1:5" x14ac:dyDescent="0.25">
      <c r="A187" s="349" t="s">
        <v>116</v>
      </c>
      <c r="B187" s="350" t="s">
        <v>2132</v>
      </c>
      <c r="C187" s="350" t="s">
        <v>2131</v>
      </c>
      <c r="D187" s="350" t="s">
        <v>9</v>
      </c>
      <c r="E187" s="351" t="s">
        <v>2497</v>
      </c>
    </row>
    <row r="188" spans="1:5" x14ac:dyDescent="0.25">
      <c r="A188" s="349" t="s">
        <v>116</v>
      </c>
      <c r="B188" s="350" t="s">
        <v>2130</v>
      </c>
      <c r="C188" s="350" t="s">
        <v>2129</v>
      </c>
      <c r="D188" s="350" t="s">
        <v>9</v>
      </c>
      <c r="E188" s="351" t="s">
        <v>2493</v>
      </c>
    </row>
    <row r="189" spans="1:5" x14ac:dyDescent="0.25">
      <c r="A189" s="349" t="s">
        <v>116</v>
      </c>
      <c r="B189" s="350" t="s">
        <v>119</v>
      </c>
      <c r="C189" s="350" t="s">
        <v>120</v>
      </c>
      <c r="D189" s="350" t="s">
        <v>17</v>
      </c>
      <c r="E189" s="351" t="s">
        <v>2482</v>
      </c>
    </row>
    <row r="190" spans="1:5" x14ac:dyDescent="0.25">
      <c r="A190" s="349" t="s">
        <v>116</v>
      </c>
      <c r="B190" s="350" t="s">
        <v>121</v>
      </c>
      <c r="C190" s="350" t="s">
        <v>122</v>
      </c>
      <c r="D190" s="350" t="s">
        <v>17</v>
      </c>
      <c r="E190" s="351" t="s">
        <v>2482</v>
      </c>
    </row>
    <row r="191" spans="1:5" x14ac:dyDescent="0.25">
      <c r="A191" s="349" t="s">
        <v>116</v>
      </c>
      <c r="B191" s="350" t="s">
        <v>123</v>
      </c>
      <c r="C191" s="350" t="s">
        <v>124</v>
      </c>
      <c r="D191" s="350" t="s">
        <v>3</v>
      </c>
      <c r="E191" s="351" t="s">
        <v>3</v>
      </c>
    </row>
    <row r="192" spans="1:5" x14ac:dyDescent="0.25">
      <c r="A192" s="349" t="s">
        <v>116</v>
      </c>
      <c r="B192" s="350" t="s">
        <v>125</v>
      </c>
      <c r="C192" s="350" t="s">
        <v>126</v>
      </c>
      <c r="D192" s="350" t="s">
        <v>14</v>
      </c>
      <c r="E192" s="351" t="s">
        <v>2481</v>
      </c>
    </row>
    <row r="193" spans="1:5" x14ac:dyDescent="0.25">
      <c r="A193" s="349" t="s">
        <v>116</v>
      </c>
      <c r="B193" s="350" t="s">
        <v>2128</v>
      </c>
      <c r="C193" s="350" t="s">
        <v>2127</v>
      </c>
      <c r="D193" s="350" t="s">
        <v>20</v>
      </c>
      <c r="E193" s="351" t="s">
        <v>2489</v>
      </c>
    </row>
    <row r="194" spans="1:5" x14ac:dyDescent="0.25">
      <c r="A194" s="349" t="s">
        <v>116</v>
      </c>
      <c r="B194" s="350" t="s">
        <v>2126</v>
      </c>
      <c r="C194" s="350" t="s">
        <v>2125</v>
      </c>
      <c r="D194" s="350" t="s">
        <v>9</v>
      </c>
      <c r="E194" s="351" t="s">
        <v>2490</v>
      </c>
    </row>
    <row r="195" spans="1:5" x14ac:dyDescent="0.25">
      <c r="A195" s="349" t="s">
        <v>116</v>
      </c>
      <c r="B195" s="350" t="s">
        <v>127</v>
      </c>
      <c r="C195" s="350" t="s">
        <v>128</v>
      </c>
      <c r="D195" s="350" t="s">
        <v>17</v>
      </c>
      <c r="E195" s="351" t="s">
        <v>2482</v>
      </c>
    </row>
    <row r="196" spans="1:5" x14ac:dyDescent="0.25">
      <c r="A196" s="349" t="s">
        <v>116</v>
      </c>
      <c r="B196" s="350" t="s">
        <v>2124</v>
      </c>
      <c r="C196" s="350" t="s">
        <v>2123</v>
      </c>
      <c r="D196" s="350" t="s">
        <v>4</v>
      </c>
      <c r="E196" s="351" t="s">
        <v>4</v>
      </c>
    </row>
    <row r="197" spans="1:5" x14ac:dyDescent="0.25">
      <c r="A197" s="349" t="s">
        <v>116</v>
      </c>
      <c r="B197" s="350" t="s">
        <v>2122</v>
      </c>
      <c r="C197" s="350" t="s">
        <v>2121</v>
      </c>
      <c r="D197" s="350" t="s">
        <v>9</v>
      </c>
      <c r="E197" s="351" t="s">
        <v>2493</v>
      </c>
    </row>
    <row r="198" spans="1:5" x14ac:dyDescent="0.25">
      <c r="A198" s="349" t="s">
        <v>116</v>
      </c>
      <c r="B198" s="350" t="s">
        <v>2120</v>
      </c>
      <c r="C198" s="350" t="s">
        <v>2119</v>
      </c>
      <c r="D198" s="350" t="s">
        <v>9</v>
      </c>
      <c r="E198" s="351" t="s">
        <v>2490</v>
      </c>
    </row>
    <row r="199" spans="1:5" x14ac:dyDescent="0.25">
      <c r="A199" s="349" t="s">
        <v>116</v>
      </c>
      <c r="B199" s="350" t="s">
        <v>129</v>
      </c>
      <c r="C199" s="350" t="s">
        <v>130</v>
      </c>
      <c r="D199" s="350" t="s">
        <v>14</v>
      </c>
      <c r="E199" s="351" t="s">
        <v>2481</v>
      </c>
    </row>
    <row r="200" spans="1:5" x14ac:dyDescent="0.25">
      <c r="A200" s="349" t="s">
        <v>116</v>
      </c>
      <c r="B200" s="350" t="s">
        <v>2118</v>
      </c>
      <c r="C200" s="350" t="s">
        <v>2117</v>
      </c>
      <c r="D200" s="350" t="s">
        <v>9</v>
      </c>
      <c r="E200" s="351" t="s">
        <v>2493</v>
      </c>
    </row>
    <row r="201" spans="1:5" x14ac:dyDescent="0.25">
      <c r="A201" s="349" t="s">
        <v>116</v>
      </c>
      <c r="B201" s="350" t="s">
        <v>131</v>
      </c>
      <c r="C201" s="350" t="s">
        <v>132</v>
      </c>
      <c r="D201" s="350" t="s">
        <v>17</v>
      </c>
      <c r="E201" s="351" t="s">
        <v>2482</v>
      </c>
    </row>
    <row r="202" spans="1:5" x14ac:dyDescent="0.25">
      <c r="A202" s="349" t="s">
        <v>116</v>
      </c>
      <c r="B202" s="350" t="s">
        <v>133</v>
      </c>
      <c r="C202" s="350" t="s">
        <v>134</v>
      </c>
      <c r="D202" s="350" t="s">
        <v>14</v>
      </c>
      <c r="E202" s="351" t="s">
        <v>2481</v>
      </c>
    </row>
    <row r="203" spans="1:5" x14ac:dyDescent="0.25">
      <c r="A203" s="349" t="s">
        <v>116</v>
      </c>
      <c r="B203" s="350" t="s">
        <v>2116</v>
      </c>
      <c r="C203" s="350" t="s">
        <v>2115</v>
      </c>
      <c r="D203" s="350" t="s">
        <v>20</v>
      </c>
      <c r="E203" s="351" t="s">
        <v>2492</v>
      </c>
    </row>
    <row r="204" spans="1:5" x14ac:dyDescent="0.25">
      <c r="A204" s="349" t="s">
        <v>116</v>
      </c>
      <c r="B204" s="350" t="s">
        <v>2114</v>
      </c>
      <c r="C204" s="350" t="s">
        <v>2113</v>
      </c>
      <c r="D204" s="350" t="s">
        <v>9</v>
      </c>
      <c r="E204" s="351" t="s">
        <v>2497</v>
      </c>
    </row>
    <row r="205" spans="1:5" x14ac:dyDescent="0.25">
      <c r="A205" s="349" t="s">
        <v>116</v>
      </c>
      <c r="B205" s="350" t="s">
        <v>2112</v>
      </c>
      <c r="C205" s="350" t="s">
        <v>2111</v>
      </c>
      <c r="D205" s="350" t="s">
        <v>9</v>
      </c>
      <c r="E205" s="351" t="s">
        <v>2490</v>
      </c>
    </row>
    <row r="206" spans="1:5" x14ac:dyDescent="0.25">
      <c r="A206" s="349" t="s">
        <v>116</v>
      </c>
      <c r="B206" s="350" t="s">
        <v>2110</v>
      </c>
      <c r="C206" s="350" t="s">
        <v>2109</v>
      </c>
      <c r="D206" s="350" t="s">
        <v>4</v>
      </c>
      <c r="E206" s="351" t="s">
        <v>4</v>
      </c>
    </row>
    <row r="207" spans="1:5" x14ac:dyDescent="0.25">
      <c r="A207" s="349" t="s">
        <v>116</v>
      </c>
      <c r="B207" s="350" t="s">
        <v>2108</v>
      </c>
      <c r="C207" s="350" t="s">
        <v>2107</v>
      </c>
      <c r="D207" s="350" t="s">
        <v>9</v>
      </c>
      <c r="E207" s="351" t="s">
        <v>2493</v>
      </c>
    </row>
    <row r="208" spans="1:5" x14ac:dyDescent="0.25">
      <c r="A208" s="349" t="s">
        <v>116</v>
      </c>
      <c r="B208" s="350" t="s">
        <v>2106</v>
      </c>
      <c r="C208" s="350" t="s">
        <v>2105</v>
      </c>
      <c r="D208" s="350" t="s">
        <v>9</v>
      </c>
      <c r="E208" s="351" t="s">
        <v>2490</v>
      </c>
    </row>
    <row r="209" spans="1:5" x14ac:dyDescent="0.25">
      <c r="A209" s="349" t="s">
        <v>116</v>
      </c>
      <c r="B209" s="350" t="s">
        <v>2410</v>
      </c>
      <c r="C209" s="350" t="s">
        <v>2409</v>
      </c>
      <c r="D209" s="350" t="s">
        <v>9</v>
      </c>
      <c r="E209" s="351" t="s">
        <v>2493</v>
      </c>
    </row>
    <row r="210" spans="1:5" x14ac:dyDescent="0.25">
      <c r="A210" s="349" t="s">
        <v>116</v>
      </c>
      <c r="B210" s="350" t="s">
        <v>2408</v>
      </c>
      <c r="C210" s="350" t="s">
        <v>2407</v>
      </c>
      <c r="D210" s="350" t="s">
        <v>20</v>
      </c>
      <c r="E210" s="351" t="s">
        <v>2483</v>
      </c>
    </row>
    <row r="211" spans="1:5" x14ac:dyDescent="0.25">
      <c r="A211" s="349" t="s">
        <v>116</v>
      </c>
      <c r="B211" s="350" t="s">
        <v>2104</v>
      </c>
      <c r="C211" s="350" t="s">
        <v>2103</v>
      </c>
      <c r="D211" s="350" t="s">
        <v>5</v>
      </c>
      <c r="E211" s="351" t="s">
        <v>2488</v>
      </c>
    </row>
    <row r="212" spans="1:5" x14ac:dyDescent="0.25">
      <c r="A212" s="349" t="s">
        <v>116</v>
      </c>
      <c r="B212" s="350" t="s">
        <v>2102</v>
      </c>
      <c r="C212" s="350" t="s">
        <v>2101</v>
      </c>
      <c r="D212" s="350" t="s">
        <v>20</v>
      </c>
      <c r="E212" s="351" t="s">
        <v>2489</v>
      </c>
    </row>
    <row r="213" spans="1:5" x14ac:dyDescent="0.25">
      <c r="A213" s="349" t="s">
        <v>116</v>
      </c>
      <c r="B213" s="350" t="s">
        <v>2100</v>
      </c>
      <c r="C213" s="350" t="s">
        <v>2099</v>
      </c>
      <c r="D213" s="350" t="s">
        <v>9</v>
      </c>
      <c r="E213" s="351" t="s">
        <v>2497</v>
      </c>
    </row>
    <row r="214" spans="1:5" x14ac:dyDescent="0.25">
      <c r="A214" s="349" t="s">
        <v>116</v>
      </c>
      <c r="B214" s="350" t="s">
        <v>135</v>
      </c>
      <c r="C214" s="350" t="s">
        <v>136</v>
      </c>
      <c r="D214" s="350" t="s">
        <v>17</v>
      </c>
      <c r="E214" s="351" t="s">
        <v>2482</v>
      </c>
    </row>
    <row r="215" spans="1:5" x14ac:dyDescent="0.25">
      <c r="A215" s="349" t="s">
        <v>116</v>
      </c>
      <c r="B215" s="350" t="s">
        <v>137</v>
      </c>
      <c r="C215" s="350" t="s">
        <v>138</v>
      </c>
      <c r="D215" s="350" t="s">
        <v>5</v>
      </c>
      <c r="E215" s="351" t="s">
        <v>2480</v>
      </c>
    </row>
    <row r="216" spans="1:5" x14ac:dyDescent="0.25">
      <c r="A216" s="349" t="s">
        <v>116</v>
      </c>
      <c r="B216" s="350" t="s">
        <v>139</v>
      </c>
      <c r="C216" s="350" t="s">
        <v>140</v>
      </c>
      <c r="D216" s="350" t="s">
        <v>14</v>
      </c>
      <c r="E216" s="351" t="s">
        <v>2481</v>
      </c>
    </row>
    <row r="217" spans="1:5" x14ac:dyDescent="0.25">
      <c r="A217" s="349" t="s">
        <v>116</v>
      </c>
      <c r="B217" s="350" t="s">
        <v>2098</v>
      </c>
      <c r="C217" s="350" t="s">
        <v>2097</v>
      </c>
      <c r="D217" s="350" t="s">
        <v>4</v>
      </c>
      <c r="E217" s="351" t="s">
        <v>4</v>
      </c>
    </row>
    <row r="218" spans="1:5" x14ac:dyDescent="0.25">
      <c r="A218" s="349" t="s">
        <v>116</v>
      </c>
      <c r="B218" s="350" t="s">
        <v>2096</v>
      </c>
      <c r="C218" s="350" t="s">
        <v>2095</v>
      </c>
      <c r="D218" s="350" t="s">
        <v>5</v>
      </c>
      <c r="E218" s="351" t="s">
        <v>2488</v>
      </c>
    </row>
    <row r="219" spans="1:5" x14ac:dyDescent="0.25">
      <c r="A219" s="349" t="s">
        <v>116</v>
      </c>
      <c r="B219" s="350" t="s">
        <v>2094</v>
      </c>
      <c r="C219" s="350" t="s">
        <v>2093</v>
      </c>
      <c r="D219" s="350" t="s">
        <v>5</v>
      </c>
      <c r="E219" s="351" t="s">
        <v>2496</v>
      </c>
    </row>
    <row r="220" spans="1:5" x14ac:dyDescent="0.25">
      <c r="A220" s="349" t="s">
        <v>116</v>
      </c>
      <c r="B220" s="350" t="s">
        <v>2092</v>
      </c>
      <c r="C220" s="350" t="s">
        <v>2091</v>
      </c>
      <c r="D220" s="350" t="s">
        <v>20</v>
      </c>
      <c r="E220" s="351" t="s">
        <v>2489</v>
      </c>
    </row>
    <row r="221" spans="1:5" x14ac:dyDescent="0.25">
      <c r="A221" s="349" t="s">
        <v>116</v>
      </c>
      <c r="B221" s="350" t="s">
        <v>2090</v>
      </c>
      <c r="C221" s="350" t="s">
        <v>2089</v>
      </c>
      <c r="D221" s="350" t="s">
        <v>20</v>
      </c>
      <c r="E221" s="351" t="s">
        <v>2489</v>
      </c>
    </row>
    <row r="222" spans="1:5" x14ac:dyDescent="0.25">
      <c r="A222" s="349" t="s">
        <v>116</v>
      </c>
      <c r="B222" s="350" t="s">
        <v>2088</v>
      </c>
      <c r="C222" s="350" t="s">
        <v>2087</v>
      </c>
      <c r="D222" s="350" t="s">
        <v>20</v>
      </c>
      <c r="E222" s="351" t="s">
        <v>2489</v>
      </c>
    </row>
    <row r="223" spans="1:5" x14ac:dyDescent="0.25">
      <c r="A223" s="349" t="s">
        <v>116</v>
      </c>
      <c r="B223" s="350" t="s">
        <v>141</v>
      </c>
      <c r="C223" s="350" t="s">
        <v>142</v>
      </c>
      <c r="D223" s="350" t="s">
        <v>14</v>
      </c>
      <c r="E223" s="351" t="s">
        <v>2481</v>
      </c>
    </row>
    <row r="224" spans="1:5" x14ac:dyDescent="0.25">
      <c r="A224" s="349" t="s">
        <v>143</v>
      </c>
      <c r="B224" s="350" t="s">
        <v>144</v>
      </c>
      <c r="C224" s="350" t="s">
        <v>145</v>
      </c>
      <c r="D224" s="350" t="s">
        <v>14</v>
      </c>
      <c r="E224" s="351" t="s">
        <v>2481</v>
      </c>
    </row>
    <row r="225" spans="1:5" x14ac:dyDescent="0.25">
      <c r="A225" s="349" t="s">
        <v>143</v>
      </c>
      <c r="B225" s="350" t="s">
        <v>146</v>
      </c>
      <c r="C225" s="350" t="s">
        <v>147</v>
      </c>
      <c r="D225" s="350" t="s">
        <v>17</v>
      </c>
      <c r="E225" s="351" t="s">
        <v>2482</v>
      </c>
    </row>
    <row r="226" spans="1:5" x14ac:dyDescent="0.25">
      <c r="A226" s="349" t="s">
        <v>143</v>
      </c>
      <c r="B226" s="350" t="s">
        <v>148</v>
      </c>
      <c r="C226" s="350" t="s">
        <v>149</v>
      </c>
      <c r="D226" s="350" t="s">
        <v>17</v>
      </c>
      <c r="E226" s="351" t="s">
        <v>2482</v>
      </c>
    </row>
    <row r="227" spans="1:5" x14ac:dyDescent="0.25">
      <c r="A227" s="349" t="s">
        <v>143</v>
      </c>
      <c r="B227" s="350" t="s">
        <v>150</v>
      </c>
      <c r="C227" s="350" t="s">
        <v>151</v>
      </c>
      <c r="D227" s="350" t="s">
        <v>17</v>
      </c>
      <c r="E227" s="351" t="s">
        <v>2484</v>
      </c>
    </row>
    <row r="228" spans="1:5" x14ac:dyDescent="0.25">
      <c r="A228" s="349" t="s">
        <v>143</v>
      </c>
      <c r="B228" s="350" t="s">
        <v>152</v>
      </c>
      <c r="C228" s="350" t="s">
        <v>153</v>
      </c>
      <c r="D228" s="350" t="s">
        <v>17</v>
      </c>
      <c r="E228" s="351" t="s">
        <v>2484</v>
      </c>
    </row>
    <row r="229" spans="1:5" x14ac:dyDescent="0.25">
      <c r="A229" s="349" t="s">
        <v>143</v>
      </c>
      <c r="B229" s="350" t="s">
        <v>2086</v>
      </c>
      <c r="C229" s="350" t="s">
        <v>2085</v>
      </c>
      <c r="D229" s="350" t="s">
        <v>9</v>
      </c>
      <c r="E229" s="351" t="s">
        <v>2490</v>
      </c>
    </row>
    <row r="230" spans="1:5" x14ac:dyDescent="0.25">
      <c r="A230" s="349" t="s">
        <v>143</v>
      </c>
      <c r="B230" s="350" t="s">
        <v>2084</v>
      </c>
      <c r="C230" s="350" t="s">
        <v>2083</v>
      </c>
      <c r="D230" s="350" t="s">
        <v>5</v>
      </c>
      <c r="E230" s="351" t="s">
        <v>2495</v>
      </c>
    </row>
    <row r="231" spans="1:5" x14ac:dyDescent="0.25">
      <c r="A231" s="349" t="s">
        <v>143</v>
      </c>
      <c r="B231" s="350" t="s">
        <v>2082</v>
      </c>
      <c r="C231" s="350" t="s">
        <v>2081</v>
      </c>
      <c r="D231" s="350" t="s">
        <v>5</v>
      </c>
      <c r="E231" s="351" t="s">
        <v>2488</v>
      </c>
    </row>
    <row r="232" spans="1:5" x14ac:dyDescent="0.25">
      <c r="A232" s="349" t="s">
        <v>143</v>
      </c>
      <c r="B232" s="350" t="s">
        <v>2080</v>
      </c>
      <c r="C232" s="350" t="s">
        <v>2079</v>
      </c>
      <c r="D232" s="350" t="s">
        <v>5</v>
      </c>
      <c r="E232" s="351" t="s">
        <v>2488</v>
      </c>
    </row>
    <row r="233" spans="1:5" x14ac:dyDescent="0.25">
      <c r="A233" s="349" t="s">
        <v>143</v>
      </c>
      <c r="B233" s="350" t="s">
        <v>2078</v>
      </c>
      <c r="C233" s="350" t="s">
        <v>2077</v>
      </c>
      <c r="D233" s="350" t="s">
        <v>5</v>
      </c>
      <c r="E233" s="351" t="s">
        <v>2495</v>
      </c>
    </row>
    <row r="234" spans="1:5" x14ac:dyDescent="0.25">
      <c r="A234" s="349" t="s">
        <v>143</v>
      </c>
      <c r="B234" s="350" t="s">
        <v>2076</v>
      </c>
      <c r="C234" s="350" t="s">
        <v>2075</v>
      </c>
      <c r="D234" s="350" t="s">
        <v>5</v>
      </c>
      <c r="E234" s="351" t="s">
        <v>2495</v>
      </c>
    </row>
    <row r="235" spans="1:5" x14ac:dyDescent="0.25">
      <c r="A235" s="349" t="s">
        <v>143</v>
      </c>
      <c r="B235" s="350" t="s">
        <v>2074</v>
      </c>
      <c r="C235" s="350" t="s">
        <v>2073</v>
      </c>
      <c r="D235" s="350" t="s">
        <v>20</v>
      </c>
      <c r="E235" s="351" t="s">
        <v>2489</v>
      </c>
    </row>
    <row r="236" spans="1:5" x14ac:dyDescent="0.25">
      <c r="A236" s="349" t="s">
        <v>143</v>
      </c>
      <c r="B236" s="350" t="s">
        <v>2072</v>
      </c>
      <c r="C236" s="350" t="s">
        <v>2071</v>
      </c>
      <c r="D236" s="350" t="s">
        <v>5</v>
      </c>
      <c r="E236" s="351" t="s">
        <v>2488</v>
      </c>
    </row>
    <row r="237" spans="1:5" x14ac:dyDescent="0.25">
      <c r="A237" s="349" t="s">
        <v>143</v>
      </c>
      <c r="B237" s="350" t="s">
        <v>2070</v>
      </c>
      <c r="C237" s="350" t="s">
        <v>2069</v>
      </c>
      <c r="D237" s="350" t="s">
        <v>9</v>
      </c>
      <c r="E237" s="351" t="s">
        <v>2490</v>
      </c>
    </row>
    <row r="238" spans="1:5" x14ac:dyDescent="0.25">
      <c r="A238" s="349" t="s">
        <v>143</v>
      </c>
      <c r="B238" s="350" t="s">
        <v>154</v>
      </c>
      <c r="C238" s="350" t="s">
        <v>155</v>
      </c>
      <c r="D238" s="350" t="s">
        <v>8</v>
      </c>
      <c r="E238" s="351" t="s">
        <v>8</v>
      </c>
    </row>
    <row r="239" spans="1:5" x14ac:dyDescent="0.25">
      <c r="A239" s="349" t="s">
        <v>143</v>
      </c>
      <c r="B239" s="350" t="s">
        <v>156</v>
      </c>
      <c r="C239" s="350" t="s">
        <v>157</v>
      </c>
      <c r="D239" s="350" t="s">
        <v>17</v>
      </c>
      <c r="E239" s="351" t="s">
        <v>2484</v>
      </c>
    </row>
    <row r="240" spans="1:5" x14ac:dyDescent="0.25">
      <c r="A240" s="349" t="s">
        <v>143</v>
      </c>
      <c r="B240" s="350" t="s">
        <v>158</v>
      </c>
      <c r="C240" s="350" t="s">
        <v>159</v>
      </c>
      <c r="D240" s="350" t="s">
        <v>17</v>
      </c>
      <c r="E240" s="351" t="s">
        <v>2482</v>
      </c>
    </row>
    <row r="241" spans="1:5" x14ac:dyDescent="0.25">
      <c r="A241" s="349" t="s">
        <v>143</v>
      </c>
      <c r="B241" s="350" t="s">
        <v>2068</v>
      </c>
      <c r="C241" s="350" t="s">
        <v>2067</v>
      </c>
      <c r="D241" s="350" t="s">
        <v>9</v>
      </c>
      <c r="E241" s="351" t="s">
        <v>2490</v>
      </c>
    </row>
    <row r="242" spans="1:5" x14ac:dyDescent="0.25">
      <c r="A242" s="349" t="s">
        <v>143</v>
      </c>
      <c r="B242" s="350" t="s">
        <v>2066</v>
      </c>
      <c r="C242" s="350" t="s">
        <v>2065</v>
      </c>
      <c r="D242" s="350" t="s">
        <v>9</v>
      </c>
      <c r="E242" s="351" t="s">
        <v>2490</v>
      </c>
    </row>
    <row r="243" spans="1:5" x14ac:dyDescent="0.25">
      <c r="A243" s="349" t="s">
        <v>143</v>
      </c>
      <c r="B243" s="350" t="s">
        <v>2064</v>
      </c>
      <c r="C243" s="350" t="s">
        <v>2063</v>
      </c>
      <c r="D243" s="350" t="s">
        <v>9</v>
      </c>
      <c r="E243" s="351" t="s">
        <v>2490</v>
      </c>
    </row>
    <row r="244" spans="1:5" x14ac:dyDescent="0.25">
      <c r="A244" s="349" t="s">
        <v>143</v>
      </c>
      <c r="B244" s="350" t="s">
        <v>2062</v>
      </c>
      <c r="C244" s="350" t="s">
        <v>2061</v>
      </c>
      <c r="D244" s="350" t="s">
        <v>4</v>
      </c>
      <c r="E244" s="351" t="s">
        <v>4</v>
      </c>
    </row>
    <row r="245" spans="1:5" x14ac:dyDescent="0.25">
      <c r="A245" s="349" t="s">
        <v>143</v>
      </c>
      <c r="B245" s="350" t="s">
        <v>2060</v>
      </c>
      <c r="C245" s="350" t="s">
        <v>2059</v>
      </c>
      <c r="D245" s="350" t="s">
        <v>17</v>
      </c>
      <c r="E245" s="351" t="s">
        <v>2484</v>
      </c>
    </row>
    <row r="246" spans="1:5" x14ac:dyDescent="0.25">
      <c r="A246" s="349" t="s">
        <v>143</v>
      </c>
      <c r="B246" s="350" t="s">
        <v>2058</v>
      </c>
      <c r="C246" s="350" t="s">
        <v>2057</v>
      </c>
      <c r="D246" s="350" t="s">
        <v>5</v>
      </c>
      <c r="E246" s="351" t="s">
        <v>2488</v>
      </c>
    </row>
    <row r="247" spans="1:5" x14ac:dyDescent="0.25">
      <c r="A247" s="349" t="s">
        <v>143</v>
      </c>
      <c r="B247" s="350" t="s">
        <v>2056</v>
      </c>
      <c r="C247" s="350" t="s">
        <v>2055</v>
      </c>
      <c r="D247" s="350" t="s">
        <v>5</v>
      </c>
      <c r="E247" s="351" t="s">
        <v>2488</v>
      </c>
    </row>
    <row r="248" spans="1:5" x14ac:dyDescent="0.25">
      <c r="A248" s="349" t="s">
        <v>143</v>
      </c>
      <c r="B248" s="350" t="s">
        <v>2054</v>
      </c>
      <c r="C248" s="350" t="s">
        <v>2053</v>
      </c>
      <c r="D248" s="350" t="s">
        <v>9</v>
      </c>
      <c r="E248" s="351" t="s">
        <v>2490</v>
      </c>
    </row>
    <row r="249" spans="1:5" x14ac:dyDescent="0.25">
      <c r="A249" s="349" t="s">
        <v>143</v>
      </c>
      <c r="B249" s="350" t="s">
        <v>160</v>
      </c>
      <c r="C249" s="350" t="s">
        <v>161</v>
      </c>
      <c r="D249" s="350" t="s">
        <v>5</v>
      </c>
      <c r="E249" s="351" t="s">
        <v>2480</v>
      </c>
    </row>
    <row r="250" spans="1:5" x14ac:dyDescent="0.25">
      <c r="A250" s="349" t="s">
        <v>143</v>
      </c>
      <c r="B250" s="350" t="s">
        <v>2052</v>
      </c>
      <c r="C250" s="350" t="s">
        <v>2051</v>
      </c>
      <c r="D250" s="350" t="s">
        <v>5</v>
      </c>
      <c r="E250" s="351" t="s">
        <v>2488</v>
      </c>
    </row>
    <row r="251" spans="1:5" x14ac:dyDescent="0.25">
      <c r="A251" s="349" t="s">
        <v>143</v>
      </c>
      <c r="B251" s="350" t="s">
        <v>2050</v>
      </c>
      <c r="C251" s="350" t="s">
        <v>2049</v>
      </c>
      <c r="D251" s="350" t="s">
        <v>5</v>
      </c>
      <c r="E251" s="351" t="s">
        <v>2479</v>
      </c>
    </row>
    <row r="252" spans="1:5" x14ac:dyDescent="0.25">
      <c r="A252" s="349" t="s">
        <v>143</v>
      </c>
      <c r="B252" s="350" t="s">
        <v>2048</v>
      </c>
      <c r="C252" s="350" t="s">
        <v>2047</v>
      </c>
      <c r="D252" s="350" t="s">
        <v>5</v>
      </c>
      <c r="E252" s="351" t="s">
        <v>2488</v>
      </c>
    </row>
    <row r="253" spans="1:5" x14ac:dyDescent="0.25">
      <c r="A253" s="349" t="s">
        <v>143</v>
      </c>
      <c r="B253" s="350" t="s">
        <v>2516</v>
      </c>
      <c r="C253" s="350" t="s">
        <v>2575</v>
      </c>
      <c r="D253" s="350" t="s">
        <v>5</v>
      </c>
      <c r="E253" s="351" t="s">
        <v>2488</v>
      </c>
    </row>
    <row r="254" spans="1:5" x14ac:dyDescent="0.25">
      <c r="A254" s="349" t="s">
        <v>143</v>
      </c>
      <c r="B254" s="350" t="s">
        <v>162</v>
      </c>
      <c r="C254" s="350" t="s">
        <v>163</v>
      </c>
      <c r="D254" s="350" t="s">
        <v>14</v>
      </c>
      <c r="E254" s="351" t="s">
        <v>2481</v>
      </c>
    </row>
    <row r="255" spans="1:5" x14ac:dyDescent="0.25">
      <c r="A255" s="349" t="s">
        <v>143</v>
      </c>
      <c r="B255" s="350" t="s">
        <v>164</v>
      </c>
      <c r="C255" s="350" t="s">
        <v>165</v>
      </c>
      <c r="D255" s="350" t="s">
        <v>14</v>
      </c>
      <c r="E255" s="351" t="s">
        <v>2486</v>
      </c>
    </row>
    <row r="256" spans="1:5" x14ac:dyDescent="0.25">
      <c r="A256" s="349" t="s">
        <v>143</v>
      </c>
      <c r="B256" s="350" t="s">
        <v>166</v>
      </c>
      <c r="C256" s="350" t="s">
        <v>167</v>
      </c>
      <c r="D256" s="350" t="s">
        <v>14</v>
      </c>
      <c r="E256" s="351" t="s">
        <v>2486</v>
      </c>
    </row>
    <row r="257" spans="1:5" x14ac:dyDescent="0.25">
      <c r="A257" s="349" t="s">
        <v>143</v>
      </c>
      <c r="B257" s="350" t="s">
        <v>168</v>
      </c>
      <c r="C257" s="350" t="s">
        <v>169</v>
      </c>
      <c r="D257" s="350" t="s">
        <v>17</v>
      </c>
      <c r="E257" s="351" t="s">
        <v>2482</v>
      </c>
    </row>
    <row r="258" spans="1:5" x14ac:dyDescent="0.25">
      <c r="A258" s="349" t="s">
        <v>143</v>
      </c>
      <c r="B258" s="350" t="s">
        <v>170</v>
      </c>
      <c r="C258" s="350" t="s">
        <v>171</v>
      </c>
      <c r="D258" s="350" t="s">
        <v>17</v>
      </c>
      <c r="E258" s="351" t="s">
        <v>2484</v>
      </c>
    </row>
    <row r="259" spans="1:5" x14ac:dyDescent="0.25">
      <c r="A259" s="349" t="s">
        <v>143</v>
      </c>
      <c r="B259" s="350" t="s">
        <v>172</v>
      </c>
      <c r="C259" s="350" t="s">
        <v>173</v>
      </c>
      <c r="D259" s="350" t="s">
        <v>17</v>
      </c>
      <c r="E259" s="351" t="s">
        <v>2482</v>
      </c>
    </row>
    <row r="260" spans="1:5" x14ac:dyDescent="0.25">
      <c r="A260" s="349" t="s">
        <v>143</v>
      </c>
      <c r="B260" s="350" t="s">
        <v>2046</v>
      </c>
      <c r="C260" s="350" t="s">
        <v>2045</v>
      </c>
      <c r="D260" s="350" t="s">
        <v>5</v>
      </c>
      <c r="E260" s="351" t="s">
        <v>2494</v>
      </c>
    </row>
    <row r="261" spans="1:5" x14ac:dyDescent="0.25">
      <c r="A261" s="349" t="s">
        <v>143</v>
      </c>
      <c r="B261" s="350" t="s">
        <v>2044</v>
      </c>
      <c r="C261" s="350" t="s">
        <v>2043</v>
      </c>
      <c r="D261" s="350" t="s">
        <v>5</v>
      </c>
      <c r="E261" s="351" t="s">
        <v>2494</v>
      </c>
    </row>
    <row r="262" spans="1:5" x14ac:dyDescent="0.25">
      <c r="A262" s="349" t="s">
        <v>143</v>
      </c>
      <c r="B262" s="350" t="s">
        <v>2042</v>
      </c>
      <c r="C262" s="350" t="s">
        <v>2041</v>
      </c>
      <c r="D262" s="350" t="s">
        <v>9</v>
      </c>
      <c r="E262" s="351" t="s">
        <v>2490</v>
      </c>
    </row>
    <row r="263" spans="1:5" x14ac:dyDescent="0.25">
      <c r="A263" s="349" t="s">
        <v>143</v>
      </c>
      <c r="B263" s="350" t="s">
        <v>174</v>
      </c>
      <c r="C263" s="350" t="s">
        <v>175</v>
      </c>
      <c r="D263" s="350" t="s">
        <v>5</v>
      </c>
      <c r="E263" s="351" t="s">
        <v>2480</v>
      </c>
    </row>
    <row r="264" spans="1:5" x14ac:dyDescent="0.25">
      <c r="A264" s="349" t="s">
        <v>143</v>
      </c>
      <c r="B264" s="350" t="s">
        <v>2517</v>
      </c>
      <c r="C264" s="350" t="s">
        <v>2576</v>
      </c>
      <c r="D264" s="350" t="s">
        <v>5</v>
      </c>
      <c r="E264" s="351" t="s">
        <v>2494</v>
      </c>
    </row>
    <row r="265" spans="1:5" x14ac:dyDescent="0.25">
      <c r="A265" s="349" t="s">
        <v>143</v>
      </c>
      <c r="B265" s="350" t="s">
        <v>2040</v>
      </c>
      <c r="C265" s="350" t="s">
        <v>2039</v>
      </c>
      <c r="D265" s="350" t="s">
        <v>4</v>
      </c>
      <c r="E265" s="351" t="s">
        <v>4</v>
      </c>
    </row>
    <row r="266" spans="1:5" x14ac:dyDescent="0.25">
      <c r="A266" s="349" t="s">
        <v>143</v>
      </c>
      <c r="B266" s="350" t="s">
        <v>2038</v>
      </c>
      <c r="C266" s="350" t="s">
        <v>2037</v>
      </c>
      <c r="D266" s="350" t="s">
        <v>5</v>
      </c>
      <c r="E266" s="351" t="s">
        <v>2479</v>
      </c>
    </row>
    <row r="267" spans="1:5" x14ac:dyDescent="0.25">
      <c r="A267" s="349" t="s">
        <v>143</v>
      </c>
      <c r="B267" s="350" t="s">
        <v>2036</v>
      </c>
      <c r="C267" s="350" t="s">
        <v>2035</v>
      </c>
      <c r="D267" s="350" t="s">
        <v>5</v>
      </c>
      <c r="E267" s="351" t="s">
        <v>2488</v>
      </c>
    </row>
    <row r="268" spans="1:5" x14ac:dyDescent="0.25">
      <c r="A268" s="349" t="s">
        <v>143</v>
      </c>
      <c r="B268" s="350" t="s">
        <v>2034</v>
      </c>
      <c r="C268" s="350" t="s">
        <v>2033</v>
      </c>
      <c r="D268" s="350" t="s">
        <v>9</v>
      </c>
      <c r="E268" s="351" t="s">
        <v>2490</v>
      </c>
    </row>
    <row r="269" spans="1:5" x14ac:dyDescent="0.25">
      <c r="A269" s="349" t="s">
        <v>143</v>
      </c>
      <c r="B269" s="350" t="s">
        <v>2032</v>
      </c>
      <c r="C269" s="350" t="s">
        <v>2031</v>
      </c>
      <c r="D269" s="350" t="s">
        <v>9</v>
      </c>
      <c r="E269" s="351" t="s">
        <v>2493</v>
      </c>
    </row>
    <row r="270" spans="1:5" x14ac:dyDescent="0.25">
      <c r="A270" s="349" t="s">
        <v>143</v>
      </c>
      <c r="B270" s="350" t="s">
        <v>2030</v>
      </c>
      <c r="C270" s="350" t="s">
        <v>2029</v>
      </c>
      <c r="D270" s="350" t="s">
        <v>9</v>
      </c>
      <c r="E270" s="351" t="s">
        <v>2490</v>
      </c>
    </row>
    <row r="271" spans="1:5" x14ac:dyDescent="0.25">
      <c r="A271" s="349" t="s">
        <v>143</v>
      </c>
      <c r="B271" s="350" t="s">
        <v>2028</v>
      </c>
      <c r="C271" s="350" t="s">
        <v>2027</v>
      </c>
      <c r="D271" s="350" t="s">
        <v>9</v>
      </c>
      <c r="E271" s="351" t="s">
        <v>2490</v>
      </c>
    </row>
    <row r="272" spans="1:5" x14ac:dyDescent="0.25">
      <c r="A272" s="349" t="s">
        <v>143</v>
      </c>
      <c r="B272" s="350" t="s">
        <v>2026</v>
      </c>
      <c r="C272" s="350" t="s">
        <v>2025</v>
      </c>
      <c r="D272" s="350" t="s">
        <v>5</v>
      </c>
      <c r="E272" s="351" t="s">
        <v>2479</v>
      </c>
    </row>
    <row r="273" spans="1:5" x14ac:dyDescent="0.25">
      <c r="A273" s="349" t="s">
        <v>143</v>
      </c>
      <c r="B273" s="350" t="s">
        <v>2024</v>
      </c>
      <c r="C273" s="350" t="s">
        <v>2023</v>
      </c>
      <c r="D273" s="350" t="s">
        <v>5</v>
      </c>
      <c r="E273" s="351" t="s">
        <v>2488</v>
      </c>
    </row>
    <row r="274" spans="1:5" x14ac:dyDescent="0.25">
      <c r="A274" s="349" t="s">
        <v>143</v>
      </c>
      <c r="B274" s="350" t="s">
        <v>2022</v>
      </c>
      <c r="C274" s="350" t="s">
        <v>2021</v>
      </c>
      <c r="D274" s="350" t="s">
        <v>5</v>
      </c>
      <c r="E274" s="351" t="s">
        <v>2496</v>
      </c>
    </row>
    <row r="275" spans="1:5" x14ac:dyDescent="0.25">
      <c r="A275" s="349" t="s">
        <v>143</v>
      </c>
      <c r="B275" s="350" t="s">
        <v>176</v>
      </c>
      <c r="C275" s="350" t="s">
        <v>177</v>
      </c>
      <c r="D275" s="350" t="s">
        <v>3</v>
      </c>
      <c r="E275" s="351" t="s">
        <v>3</v>
      </c>
    </row>
    <row r="276" spans="1:5" x14ac:dyDescent="0.25">
      <c r="A276" s="349" t="s">
        <v>143</v>
      </c>
      <c r="B276" s="350" t="s">
        <v>2020</v>
      </c>
      <c r="C276" s="350" t="s">
        <v>2019</v>
      </c>
      <c r="D276" s="350" t="s">
        <v>5</v>
      </c>
      <c r="E276" s="351" t="s">
        <v>2488</v>
      </c>
    </row>
    <row r="277" spans="1:5" x14ac:dyDescent="0.25">
      <c r="A277" s="349" t="s">
        <v>143</v>
      </c>
      <c r="B277" s="350" t="s">
        <v>2018</v>
      </c>
      <c r="C277" s="350" t="s">
        <v>2017</v>
      </c>
      <c r="D277" s="350" t="s">
        <v>5</v>
      </c>
      <c r="E277" s="351" t="s">
        <v>2488</v>
      </c>
    </row>
    <row r="278" spans="1:5" x14ac:dyDescent="0.25">
      <c r="A278" s="349" t="s">
        <v>143</v>
      </c>
      <c r="B278" s="350" t="s">
        <v>2016</v>
      </c>
      <c r="C278" s="350" t="s">
        <v>2015</v>
      </c>
      <c r="D278" s="350" t="s">
        <v>5</v>
      </c>
      <c r="E278" s="351" t="s">
        <v>2485</v>
      </c>
    </row>
    <row r="279" spans="1:5" x14ac:dyDescent="0.25">
      <c r="A279" s="349" t="s">
        <v>143</v>
      </c>
      <c r="B279" s="350" t="s">
        <v>178</v>
      </c>
      <c r="C279" s="350" t="s">
        <v>179</v>
      </c>
      <c r="D279" s="350" t="s">
        <v>8</v>
      </c>
      <c r="E279" s="351" t="s">
        <v>8</v>
      </c>
    </row>
    <row r="280" spans="1:5" x14ac:dyDescent="0.25">
      <c r="A280" s="349" t="s">
        <v>143</v>
      </c>
      <c r="B280" s="350" t="s">
        <v>2014</v>
      </c>
      <c r="C280" s="350" t="s">
        <v>2013</v>
      </c>
      <c r="D280" s="350" t="s">
        <v>5</v>
      </c>
      <c r="E280" s="351" t="s">
        <v>2488</v>
      </c>
    </row>
    <row r="281" spans="1:5" x14ac:dyDescent="0.25">
      <c r="A281" s="349" t="s">
        <v>143</v>
      </c>
      <c r="B281" s="350" t="s">
        <v>2012</v>
      </c>
      <c r="C281" s="350" t="s">
        <v>2011</v>
      </c>
      <c r="D281" s="350" t="s">
        <v>5</v>
      </c>
      <c r="E281" s="351" t="s">
        <v>2488</v>
      </c>
    </row>
    <row r="282" spans="1:5" x14ac:dyDescent="0.25">
      <c r="A282" s="349" t="s">
        <v>143</v>
      </c>
      <c r="B282" s="350" t="s">
        <v>2406</v>
      </c>
      <c r="C282" s="350" t="s">
        <v>2405</v>
      </c>
      <c r="D282" s="350" t="s">
        <v>5</v>
      </c>
      <c r="E282" s="351" t="s">
        <v>2496</v>
      </c>
    </row>
    <row r="283" spans="1:5" x14ac:dyDescent="0.25">
      <c r="A283" s="349" t="s">
        <v>143</v>
      </c>
      <c r="B283" s="350" t="s">
        <v>2010</v>
      </c>
      <c r="C283" s="350" t="s">
        <v>2009</v>
      </c>
      <c r="D283" s="350" t="s">
        <v>9</v>
      </c>
      <c r="E283" s="351" t="s">
        <v>2493</v>
      </c>
    </row>
    <row r="284" spans="1:5" x14ac:dyDescent="0.25">
      <c r="A284" s="349" t="s">
        <v>143</v>
      </c>
      <c r="B284" s="350" t="s">
        <v>2008</v>
      </c>
      <c r="C284" s="350" t="s">
        <v>2007</v>
      </c>
      <c r="D284" s="350" t="s">
        <v>9</v>
      </c>
      <c r="E284" s="351" t="s">
        <v>2493</v>
      </c>
    </row>
    <row r="285" spans="1:5" x14ac:dyDescent="0.25">
      <c r="A285" s="349" t="s">
        <v>143</v>
      </c>
      <c r="B285" s="350" t="s">
        <v>180</v>
      </c>
      <c r="C285" s="350" t="s">
        <v>181</v>
      </c>
      <c r="D285" s="350" t="s">
        <v>17</v>
      </c>
      <c r="E285" s="351" t="s">
        <v>2482</v>
      </c>
    </row>
    <row r="286" spans="1:5" x14ac:dyDescent="0.25">
      <c r="A286" s="349" t="s">
        <v>143</v>
      </c>
      <c r="B286" s="350" t="s">
        <v>2404</v>
      </c>
      <c r="C286" s="350" t="s">
        <v>2403</v>
      </c>
      <c r="D286" s="350" t="s">
        <v>9</v>
      </c>
      <c r="E286" s="351" t="s">
        <v>2493</v>
      </c>
    </row>
    <row r="287" spans="1:5" x14ac:dyDescent="0.25">
      <c r="A287" s="349" t="s">
        <v>143</v>
      </c>
      <c r="B287" s="350" t="s">
        <v>2006</v>
      </c>
      <c r="C287" s="350" t="s">
        <v>2005</v>
      </c>
      <c r="D287" s="350" t="s">
        <v>9</v>
      </c>
      <c r="E287" s="351" t="s">
        <v>2490</v>
      </c>
    </row>
    <row r="288" spans="1:5" x14ac:dyDescent="0.25">
      <c r="A288" s="349" t="s">
        <v>143</v>
      </c>
      <c r="B288" s="350" t="s">
        <v>2004</v>
      </c>
      <c r="C288" s="350" t="s">
        <v>2003</v>
      </c>
      <c r="D288" s="350" t="s">
        <v>5</v>
      </c>
      <c r="E288" s="351" t="s">
        <v>2485</v>
      </c>
    </row>
    <row r="289" spans="1:5" x14ac:dyDescent="0.25">
      <c r="A289" s="349" t="s">
        <v>143</v>
      </c>
      <c r="B289" s="350" t="s">
        <v>2002</v>
      </c>
      <c r="C289" s="350" t="s">
        <v>2001</v>
      </c>
      <c r="D289" s="350" t="s">
        <v>5</v>
      </c>
      <c r="E289" s="351" t="s">
        <v>2496</v>
      </c>
    </row>
    <row r="290" spans="1:5" x14ac:dyDescent="0.25">
      <c r="A290" s="349" t="s">
        <v>143</v>
      </c>
      <c r="B290" s="350" t="s">
        <v>2000</v>
      </c>
      <c r="C290" s="350" t="s">
        <v>1999</v>
      </c>
      <c r="D290" s="350" t="s">
        <v>9</v>
      </c>
      <c r="E290" s="351" t="s">
        <v>2490</v>
      </c>
    </row>
    <row r="291" spans="1:5" x14ac:dyDescent="0.25">
      <c r="A291" s="349" t="s">
        <v>143</v>
      </c>
      <c r="B291" s="350" t="s">
        <v>1998</v>
      </c>
      <c r="C291" s="350" t="s">
        <v>1997</v>
      </c>
      <c r="D291" s="350" t="s">
        <v>5</v>
      </c>
      <c r="E291" s="351" t="s">
        <v>2488</v>
      </c>
    </row>
    <row r="292" spans="1:5" x14ac:dyDescent="0.25">
      <c r="A292" s="349" t="s">
        <v>143</v>
      </c>
      <c r="B292" s="350" t="s">
        <v>1996</v>
      </c>
      <c r="C292" s="350" t="s">
        <v>1995</v>
      </c>
      <c r="D292" s="350" t="s">
        <v>5</v>
      </c>
      <c r="E292" s="351" t="s">
        <v>2479</v>
      </c>
    </row>
    <row r="293" spans="1:5" x14ac:dyDescent="0.25">
      <c r="A293" s="349" t="s">
        <v>143</v>
      </c>
      <c r="B293" s="350" t="s">
        <v>1994</v>
      </c>
      <c r="C293" s="350" t="s">
        <v>1993</v>
      </c>
      <c r="D293" s="350" t="s">
        <v>4</v>
      </c>
      <c r="E293" s="351" t="s">
        <v>4</v>
      </c>
    </row>
    <row r="294" spans="1:5" x14ac:dyDescent="0.25">
      <c r="A294" s="349" t="s">
        <v>143</v>
      </c>
      <c r="B294" s="350" t="s">
        <v>1992</v>
      </c>
      <c r="C294" s="350" t="s">
        <v>1991</v>
      </c>
      <c r="D294" s="350" t="s">
        <v>9</v>
      </c>
      <c r="E294" s="351" t="s">
        <v>2490</v>
      </c>
    </row>
    <row r="295" spans="1:5" x14ac:dyDescent="0.25">
      <c r="A295" s="349" t="s">
        <v>143</v>
      </c>
      <c r="B295" s="350" t="s">
        <v>1990</v>
      </c>
      <c r="C295" s="350" t="s">
        <v>1989</v>
      </c>
      <c r="D295" s="350" t="s">
        <v>9</v>
      </c>
      <c r="E295" s="351" t="s">
        <v>2497</v>
      </c>
    </row>
    <row r="296" spans="1:5" x14ac:dyDescent="0.25">
      <c r="A296" s="349" t="s">
        <v>143</v>
      </c>
      <c r="B296" s="350" t="s">
        <v>1988</v>
      </c>
      <c r="C296" s="350" t="s">
        <v>1987</v>
      </c>
      <c r="D296" s="350" t="s">
        <v>9</v>
      </c>
      <c r="E296" s="351" t="s">
        <v>2493</v>
      </c>
    </row>
    <row r="297" spans="1:5" x14ac:dyDescent="0.25">
      <c r="A297" s="349" t="s">
        <v>143</v>
      </c>
      <c r="B297" s="350" t="s">
        <v>1986</v>
      </c>
      <c r="C297" s="350" t="s">
        <v>1985</v>
      </c>
      <c r="D297" s="350" t="s">
        <v>20</v>
      </c>
      <c r="E297" s="351" t="s">
        <v>2489</v>
      </c>
    </row>
    <row r="298" spans="1:5" x14ac:dyDescent="0.25">
      <c r="A298" s="349" t="s">
        <v>143</v>
      </c>
      <c r="B298" s="350" t="s">
        <v>1984</v>
      </c>
      <c r="C298" s="350" t="s">
        <v>1983</v>
      </c>
      <c r="D298" s="350" t="s">
        <v>9</v>
      </c>
      <c r="E298" s="351" t="s">
        <v>2493</v>
      </c>
    </row>
    <row r="299" spans="1:5" x14ac:dyDescent="0.25">
      <c r="A299" s="349" t="s">
        <v>143</v>
      </c>
      <c r="B299" s="350" t="s">
        <v>1982</v>
      </c>
      <c r="C299" s="350" t="s">
        <v>1981</v>
      </c>
      <c r="D299" s="350" t="s">
        <v>4</v>
      </c>
      <c r="E299" s="351" t="s">
        <v>4</v>
      </c>
    </row>
    <row r="300" spans="1:5" x14ac:dyDescent="0.25">
      <c r="A300" s="349" t="s">
        <v>143</v>
      </c>
      <c r="B300" s="350" t="s">
        <v>1980</v>
      </c>
      <c r="C300" s="350" t="s">
        <v>1979</v>
      </c>
      <c r="D300" s="350" t="s">
        <v>5</v>
      </c>
      <c r="E300" s="351" t="s">
        <v>2496</v>
      </c>
    </row>
    <row r="301" spans="1:5" x14ac:dyDescent="0.25">
      <c r="A301" s="349" t="s">
        <v>143</v>
      </c>
      <c r="B301" s="350" t="s">
        <v>182</v>
      </c>
      <c r="C301" s="350" t="s">
        <v>183</v>
      </c>
      <c r="D301" s="350" t="s">
        <v>5</v>
      </c>
      <c r="E301" s="351" t="s">
        <v>2480</v>
      </c>
    </row>
    <row r="302" spans="1:5" x14ac:dyDescent="0.25">
      <c r="A302" s="349" t="s">
        <v>143</v>
      </c>
      <c r="B302" s="350" t="s">
        <v>1978</v>
      </c>
      <c r="C302" s="350" t="s">
        <v>1977</v>
      </c>
      <c r="D302" s="350" t="s">
        <v>5</v>
      </c>
      <c r="E302" s="351" t="s">
        <v>2488</v>
      </c>
    </row>
    <row r="303" spans="1:5" x14ac:dyDescent="0.25">
      <c r="A303" s="349" t="s">
        <v>143</v>
      </c>
      <c r="B303" s="350" t="s">
        <v>1976</v>
      </c>
      <c r="C303" s="350" t="s">
        <v>1975</v>
      </c>
      <c r="D303" s="350" t="s">
        <v>5</v>
      </c>
      <c r="E303" s="351" t="s">
        <v>2488</v>
      </c>
    </row>
    <row r="304" spans="1:5" x14ac:dyDescent="0.25">
      <c r="A304" s="349" t="s">
        <v>143</v>
      </c>
      <c r="B304" s="350" t="s">
        <v>1974</v>
      </c>
      <c r="C304" s="350" t="s">
        <v>1973</v>
      </c>
      <c r="D304" s="350" t="s">
        <v>5</v>
      </c>
      <c r="E304" s="351" t="s">
        <v>2488</v>
      </c>
    </row>
    <row r="305" spans="1:5" x14ac:dyDescent="0.25">
      <c r="A305" s="349" t="s">
        <v>143</v>
      </c>
      <c r="B305" s="350" t="s">
        <v>2402</v>
      </c>
      <c r="C305" s="350" t="s">
        <v>2401</v>
      </c>
      <c r="D305" s="350" t="s">
        <v>5</v>
      </c>
      <c r="E305" s="351" t="s">
        <v>2496</v>
      </c>
    </row>
    <row r="306" spans="1:5" x14ac:dyDescent="0.25">
      <c r="A306" s="349" t="s">
        <v>143</v>
      </c>
      <c r="B306" s="350" t="s">
        <v>184</v>
      </c>
      <c r="C306" s="350" t="s">
        <v>185</v>
      </c>
      <c r="D306" s="350" t="s">
        <v>14</v>
      </c>
      <c r="E306" s="351" t="s">
        <v>2481</v>
      </c>
    </row>
    <row r="307" spans="1:5" x14ac:dyDescent="0.25">
      <c r="A307" s="349" t="s">
        <v>143</v>
      </c>
      <c r="B307" s="350" t="s">
        <v>186</v>
      </c>
      <c r="C307" s="350" t="s">
        <v>187</v>
      </c>
      <c r="D307" s="350" t="s">
        <v>17</v>
      </c>
      <c r="E307" s="351" t="s">
        <v>2482</v>
      </c>
    </row>
    <row r="308" spans="1:5" x14ac:dyDescent="0.25">
      <c r="A308" s="349" t="s">
        <v>143</v>
      </c>
      <c r="B308" s="350" t="s">
        <v>188</v>
      </c>
      <c r="C308" s="350" t="s">
        <v>189</v>
      </c>
      <c r="D308" s="350" t="s">
        <v>14</v>
      </c>
      <c r="E308" s="351" t="s">
        <v>2481</v>
      </c>
    </row>
    <row r="309" spans="1:5" x14ac:dyDescent="0.25">
      <c r="A309" s="349" t="s">
        <v>190</v>
      </c>
      <c r="B309" s="350" t="s">
        <v>191</v>
      </c>
      <c r="C309" s="350" t="s">
        <v>192</v>
      </c>
      <c r="D309" s="350" t="s">
        <v>14</v>
      </c>
      <c r="E309" s="351" t="s">
        <v>2481</v>
      </c>
    </row>
    <row r="310" spans="1:5" x14ac:dyDescent="0.25">
      <c r="A310" s="349" t="s">
        <v>190</v>
      </c>
      <c r="B310" s="350" t="s">
        <v>1972</v>
      </c>
      <c r="C310" s="350" t="s">
        <v>1971</v>
      </c>
      <c r="D310" s="350" t="s">
        <v>17</v>
      </c>
      <c r="E310" s="351" t="s">
        <v>2484</v>
      </c>
    </row>
    <row r="311" spans="1:5" x14ac:dyDescent="0.25">
      <c r="A311" s="349" t="s">
        <v>190</v>
      </c>
      <c r="B311" s="350" t="s">
        <v>1970</v>
      </c>
      <c r="C311" s="350" t="s">
        <v>1969</v>
      </c>
      <c r="D311" s="350" t="s">
        <v>9</v>
      </c>
      <c r="E311" s="351" t="s">
        <v>2493</v>
      </c>
    </row>
    <row r="312" spans="1:5" x14ac:dyDescent="0.25">
      <c r="A312" s="349" t="s">
        <v>190</v>
      </c>
      <c r="B312" s="350" t="s">
        <v>1968</v>
      </c>
      <c r="C312" s="350" t="s">
        <v>1967</v>
      </c>
      <c r="D312" s="350" t="s">
        <v>4</v>
      </c>
      <c r="E312" s="351" t="s">
        <v>4</v>
      </c>
    </row>
    <row r="313" spans="1:5" x14ac:dyDescent="0.25">
      <c r="A313" s="349" t="s">
        <v>190</v>
      </c>
      <c r="B313" s="350" t="s">
        <v>193</v>
      </c>
      <c r="C313" s="350" t="s">
        <v>194</v>
      </c>
      <c r="D313" s="350" t="s">
        <v>14</v>
      </c>
      <c r="E313" s="351" t="s">
        <v>2481</v>
      </c>
    </row>
    <row r="314" spans="1:5" x14ac:dyDescent="0.25">
      <c r="A314" s="349" t="s">
        <v>190</v>
      </c>
      <c r="B314" s="350" t="s">
        <v>1966</v>
      </c>
      <c r="C314" s="350" t="s">
        <v>1965</v>
      </c>
      <c r="D314" s="350" t="s">
        <v>9</v>
      </c>
      <c r="E314" s="351" t="s">
        <v>2490</v>
      </c>
    </row>
    <row r="315" spans="1:5" x14ac:dyDescent="0.25">
      <c r="A315" s="349" t="s">
        <v>190</v>
      </c>
      <c r="B315" s="350" t="s">
        <v>1964</v>
      </c>
      <c r="C315" s="350" t="s">
        <v>1963</v>
      </c>
      <c r="D315" s="350" t="s">
        <v>5</v>
      </c>
      <c r="E315" s="351" t="s">
        <v>2488</v>
      </c>
    </row>
    <row r="316" spans="1:5" x14ac:dyDescent="0.25">
      <c r="A316" s="349" t="s">
        <v>190</v>
      </c>
      <c r="B316" s="350" t="s">
        <v>195</v>
      </c>
      <c r="C316" s="350" t="s">
        <v>196</v>
      </c>
      <c r="D316" s="350" t="s">
        <v>20</v>
      </c>
      <c r="E316" s="351" t="s">
        <v>2483</v>
      </c>
    </row>
    <row r="317" spans="1:5" x14ac:dyDescent="0.25">
      <c r="A317" s="349" t="s">
        <v>190</v>
      </c>
      <c r="B317" s="350" t="s">
        <v>197</v>
      </c>
      <c r="C317" s="350" t="s">
        <v>198</v>
      </c>
      <c r="D317" s="350" t="s">
        <v>17</v>
      </c>
      <c r="E317" s="351" t="s">
        <v>2482</v>
      </c>
    </row>
    <row r="318" spans="1:5" x14ac:dyDescent="0.25">
      <c r="A318" s="349" t="s">
        <v>190</v>
      </c>
      <c r="B318" s="350" t="s">
        <v>1962</v>
      </c>
      <c r="C318" s="350" t="s">
        <v>1961</v>
      </c>
      <c r="D318" s="350" t="s">
        <v>20</v>
      </c>
      <c r="E318" s="351" t="s">
        <v>2489</v>
      </c>
    </row>
    <row r="319" spans="1:5" x14ac:dyDescent="0.25">
      <c r="A319" s="349" t="s">
        <v>190</v>
      </c>
      <c r="B319" s="350" t="s">
        <v>199</v>
      </c>
      <c r="C319" s="350" t="s">
        <v>200</v>
      </c>
      <c r="D319" s="350" t="s">
        <v>14</v>
      </c>
      <c r="E319" s="351" t="s">
        <v>2486</v>
      </c>
    </row>
    <row r="320" spans="1:5" x14ac:dyDescent="0.25">
      <c r="A320" s="349" t="s">
        <v>190</v>
      </c>
      <c r="B320" s="350" t="s">
        <v>1960</v>
      </c>
      <c r="C320" s="350" t="s">
        <v>1959</v>
      </c>
      <c r="D320" s="350" t="s">
        <v>20</v>
      </c>
      <c r="E320" s="351" t="s">
        <v>2489</v>
      </c>
    </row>
    <row r="321" spans="1:5" x14ac:dyDescent="0.25">
      <c r="A321" s="349" t="s">
        <v>190</v>
      </c>
      <c r="B321" s="350" t="s">
        <v>201</v>
      </c>
      <c r="C321" s="350" t="s">
        <v>202</v>
      </c>
      <c r="D321" s="350" t="s">
        <v>20</v>
      </c>
      <c r="E321" s="351" t="s">
        <v>2483</v>
      </c>
    </row>
    <row r="322" spans="1:5" x14ac:dyDescent="0.25">
      <c r="A322" s="349" t="s">
        <v>190</v>
      </c>
      <c r="B322" s="350" t="s">
        <v>1958</v>
      </c>
      <c r="C322" s="350" t="s">
        <v>1957</v>
      </c>
      <c r="D322" s="350" t="s">
        <v>9</v>
      </c>
      <c r="E322" s="351" t="s">
        <v>2493</v>
      </c>
    </row>
    <row r="323" spans="1:5" x14ac:dyDescent="0.25">
      <c r="A323" s="349" t="s">
        <v>190</v>
      </c>
      <c r="B323" s="350" t="s">
        <v>1956</v>
      </c>
      <c r="C323" s="350" t="s">
        <v>1955</v>
      </c>
      <c r="D323" s="350" t="s">
        <v>9</v>
      </c>
      <c r="E323" s="351" t="s">
        <v>2493</v>
      </c>
    </row>
    <row r="324" spans="1:5" x14ac:dyDescent="0.25">
      <c r="A324" s="349" t="s">
        <v>190</v>
      </c>
      <c r="B324" s="350" t="s">
        <v>1954</v>
      </c>
      <c r="C324" s="350" t="s">
        <v>1953</v>
      </c>
      <c r="D324" s="350" t="s">
        <v>5</v>
      </c>
      <c r="E324" s="351" t="s">
        <v>2488</v>
      </c>
    </row>
    <row r="325" spans="1:5" x14ac:dyDescent="0.25">
      <c r="A325" s="349" t="s">
        <v>190</v>
      </c>
      <c r="B325" s="350" t="s">
        <v>1952</v>
      </c>
      <c r="C325" s="350" t="s">
        <v>1951</v>
      </c>
      <c r="D325" s="350" t="s">
        <v>5</v>
      </c>
      <c r="E325" s="351" t="s">
        <v>2488</v>
      </c>
    </row>
    <row r="326" spans="1:5" x14ac:dyDescent="0.25">
      <c r="A326" s="349" t="s">
        <v>190</v>
      </c>
      <c r="B326" s="350" t="s">
        <v>203</v>
      </c>
      <c r="C326" s="350" t="s">
        <v>204</v>
      </c>
      <c r="D326" s="350" t="s">
        <v>8</v>
      </c>
      <c r="E326" s="351" t="s">
        <v>8</v>
      </c>
    </row>
    <row r="327" spans="1:5" x14ac:dyDescent="0.25">
      <c r="A327" s="349" t="s">
        <v>190</v>
      </c>
      <c r="B327" s="350" t="s">
        <v>205</v>
      </c>
      <c r="C327" s="350" t="s">
        <v>206</v>
      </c>
      <c r="D327" s="350" t="s">
        <v>17</v>
      </c>
      <c r="E327" s="351" t="s">
        <v>2484</v>
      </c>
    </row>
    <row r="328" spans="1:5" x14ac:dyDescent="0.25">
      <c r="A328" s="349" t="s">
        <v>190</v>
      </c>
      <c r="B328" s="350" t="s">
        <v>1950</v>
      </c>
      <c r="C328" s="350" t="s">
        <v>1949</v>
      </c>
      <c r="D328" s="350" t="s">
        <v>17</v>
      </c>
      <c r="E328" s="351" t="s">
        <v>2484</v>
      </c>
    </row>
    <row r="329" spans="1:5" x14ac:dyDescent="0.25">
      <c r="A329" s="349" t="s">
        <v>190</v>
      </c>
      <c r="B329" s="350" t="s">
        <v>207</v>
      </c>
      <c r="C329" s="350" t="s">
        <v>208</v>
      </c>
      <c r="D329" s="350" t="s">
        <v>20</v>
      </c>
      <c r="E329" s="351" t="s">
        <v>2489</v>
      </c>
    </row>
    <row r="330" spans="1:5" x14ac:dyDescent="0.25">
      <c r="A330" s="349" t="s">
        <v>190</v>
      </c>
      <c r="B330" s="350" t="s">
        <v>1948</v>
      </c>
      <c r="C330" s="350" t="s">
        <v>1947</v>
      </c>
      <c r="D330" s="350" t="s">
        <v>20</v>
      </c>
      <c r="E330" s="351" t="s">
        <v>2492</v>
      </c>
    </row>
    <row r="331" spans="1:5" x14ac:dyDescent="0.25">
      <c r="A331" s="349" t="s">
        <v>190</v>
      </c>
      <c r="B331" s="350" t="s">
        <v>1946</v>
      </c>
      <c r="C331" s="350" t="s">
        <v>1945</v>
      </c>
      <c r="D331" s="350" t="s">
        <v>20</v>
      </c>
      <c r="E331" s="351" t="s">
        <v>2489</v>
      </c>
    </row>
    <row r="332" spans="1:5" x14ac:dyDescent="0.25">
      <c r="A332" s="349" t="s">
        <v>190</v>
      </c>
      <c r="B332" s="350" t="s">
        <v>1944</v>
      </c>
      <c r="C332" s="350" t="s">
        <v>1943</v>
      </c>
      <c r="D332" s="350" t="s">
        <v>9</v>
      </c>
      <c r="E332" s="351" t="s">
        <v>2497</v>
      </c>
    </row>
    <row r="333" spans="1:5" x14ac:dyDescent="0.25">
      <c r="A333" s="349" t="s">
        <v>190</v>
      </c>
      <c r="B333" s="350" t="s">
        <v>1942</v>
      </c>
      <c r="C333" s="350" t="s">
        <v>1941</v>
      </c>
      <c r="D333" s="350" t="s">
        <v>5</v>
      </c>
      <c r="E333" s="351" t="s">
        <v>2488</v>
      </c>
    </row>
    <row r="334" spans="1:5" x14ac:dyDescent="0.25">
      <c r="A334" s="349" t="s">
        <v>190</v>
      </c>
      <c r="B334" s="350" t="s">
        <v>209</v>
      </c>
      <c r="C334" s="350" t="s">
        <v>210</v>
      </c>
      <c r="D334" s="350" t="s">
        <v>14</v>
      </c>
      <c r="E334" s="351" t="s">
        <v>2486</v>
      </c>
    </row>
    <row r="335" spans="1:5" x14ac:dyDescent="0.25">
      <c r="A335" s="349" t="s">
        <v>190</v>
      </c>
      <c r="B335" s="350" t="s">
        <v>211</v>
      </c>
      <c r="C335" s="350" t="s">
        <v>212</v>
      </c>
      <c r="D335" s="350" t="s">
        <v>17</v>
      </c>
      <c r="E335" s="351" t="s">
        <v>2484</v>
      </c>
    </row>
    <row r="336" spans="1:5" x14ac:dyDescent="0.25">
      <c r="A336" s="349" t="s">
        <v>190</v>
      </c>
      <c r="B336" s="350" t="s">
        <v>1940</v>
      </c>
      <c r="C336" s="350" t="s">
        <v>1939</v>
      </c>
      <c r="D336" s="350" t="s">
        <v>9</v>
      </c>
      <c r="E336" s="351" t="s">
        <v>2490</v>
      </c>
    </row>
    <row r="337" spans="1:5" x14ac:dyDescent="0.25">
      <c r="A337" s="349" t="s">
        <v>190</v>
      </c>
      <c r="B337" s="350" t="s">
        <v>1938</v>
      </c>
      <c r="C337" s="350" t="s">
        <v>1937</v>
      </c>
      <c r="D337" s="350" t="s">
        <v>9</v>
      </c>
      <c r="E337" s="351" t="s">
        <v>2493</v>
      </c>
    </row>
    <row r="338" spans="1:5" x14ac:dyDescent="0.25">
      <c r="A338" s="349" t="s">
        <v>190</v>
      </c>
      <c r="B338" s="350" t="s">
        <v>1936</v>
      </c>
      <c r="C338" s="350" t="s">
        <v>1935</v>
      </c>
      <c r="D338" s="350" t="s">
        <v>9</v>
      </c>
      <c r="E338" s="351" t="s">
        <v>2493</v>
      </c>
    </row>
    <row r="339" spans="1:5" x14ac:dyDescent="0.25">
      <c r="A339" s="349" t="s">
        <v>190</v>
      </c>
      <c r="B339" s="350" t="s">
        <v>1934</v>
      </c>
      <c r="C339" s="350" t="s">
        <v>1933</v>
      </c>
      <c r="D339" s="350" t="s">
        <v>5</v>
      </c>
      <c r="E339" s="351" t="s">
        <v>2488</v>
      </c>
    </row>
    <row r="340" spans="1:5" x14ac:dyDescent="0.25">
      <c r="A340" s="349" t="s">
        <v>190</v>
      </c>
      <c r="B340" s="350" t="s">
        <v>1932</v>
      </c>
      <c r="C340" s="350" t="s">
        <v>1931</v>
      </c>
      <c r="D340" s="350" t="s">
        <v>5</v>
      </c>
      <c r="E340" s="351" t="s">
        <v>2488</v>
      </c>
    </row>
    <row r="341" spans="1:5" x14ac:dyDescent="0.25">
      <c r="A341" s="349" t="s">
        <v>190</v>
      </c>
      <c r="B341" s="350" t="s">
        <v>213</v>
      </c>
      <c r="C341" s="350" t="s">
        <v>214</v>
      </c>
      <c r="D341" s="350" t="s">
        <v>8</v>
      </c>
      <c r="E341" s="351" t="s">
        <v>8</v>
      </c>
    </row>
    <row r="342" spans="1:5" x14ac:dyDescent="0.25">
      <c r="A342" s="349" t="s">
        <v>190</v>
      </c>
      <c r="B342" s="350" t="s">
        <v>215</v>
      </c>
      <c r="C342" s="350" t="s">
        <v>216</v>
      </c>
      <c r="D342" s="350" t="s">
        <v>14</v>
      </c>
      <c r="E342" s="351" t="s">
        <v>2481</v>
      </c>
    </row>
    <row r="343" spans="1:5" x14ac:dyDescent="0.25">
      <c r="A343" s="349" t="s">
        <v>190</v>
      </c>
      <c r="B343" s="350" t="s">
        <v>1930</v>
      </c>
      <c r="C343" s="350" t="s">
        <v>1929</v>
      </c>
      <c r="D343" s="350" t="s">
        <v>20</v>
      </c>
      <c r="E343" s="351" t="s">
        <v>2483</v>
      </c>
    </row>
    <row r="344" spans="1:5" x14ac:dyDescent="0.25">
      <c r="A344" s="349" t="s">
        <v>190</v>
      </c>
      <c r="B344" s="350" t="s">
        <v>2518</v>
      </c>
      <c r="C344" s="350" t="s">
        <v>2577</v>
      </c>
      <c r="D344" s="350" t="s">
        <v>9</v>
      </c>
      <c r="E344" s="351" t="s">
        <v>2490</v>
      </c>
    </row>
    <row r="345" spans="1:5" x14ac:dyDescent="0.25">
      <c r="A345" s="349" t="s">
        <v>190</v>
      </c>
      <c r="B345" s="350" t="s">
        <v>1928</v>
      </c>
      <c r="C345" s="350" t="s">
        <v>1927</v>
      </c>
      <c r="D345" s="350" t="s">
        <v>9</v>
      </c>
      <c r="E345" s="351" t="s">
        <v>2493</v>
      </c>
    </row>
    <row r="346" spans="1:5" x14ac:dyDescent="0.25">
      <c r="A346" s="349" t="s">
        <v>190</v>
      </c>
      <c r="B346" s="350" t="s">
        <v>2400</v>
      </c>
      <c r="C346" s="350" t="s">
        <v>2399</v>
      </c>
      <c r="D346" s="350" t="s">
        <v>9</v>
      </c>
      <c r="E346" s="351" t="s">
        <v>2493</v>
      </c>
    </row>
    <row r="347" spans="1:5" x14ac:dyDescent="0.25">
      <c r="A347" s="349" t="s">
        <v>190</v>
      </c>
      <c r="B347" s="350" t="s">
        <v>1926</v>
      </c>
      <c r="C347" s="350" t="s">
        <v>1925</v>
      </c>
      <c r="D347" s="350" t="s">
        <v>9</v>
      </c>
      <c r="E347" s="351" t="s">
        <v>2490</v>
      </c>
    </row>
    <row r="348" spans="1:5" x14ac:dyDescent="0.25">
      <c r="A348" s="349" t="s">
        <v>190</v>
      </c>
      <c r="B348" s="350" t="s">
        <v>1924</v>
      </c>
      <c r="C348" s="350" t="s">
        <v>1923</v>
      </c>
      <c r="D348" s="350" t="s">
        <v>5</v>
      </c>
      <c r="E348" s="351" t="s">
        <v>2494</v>
      </c>
    </row>
    <row r="349" spans="1:5" x14ac:dyDescent="0.25">
      <c r="A349" s="349" t="s">
        <v>190</v>
      </c>
      <c r="B349" s="350" t="s">
        <v>2519</v>
      </c>
      <c r="C349" s="350" t="s">
        <v>2578</v>
      </c>
      <c r="D349" s="350" t="s">
        <v>5</v>
      </c>
      <c r="E349" s="351" t="s">
        <v>2496</v>
      </c>
    </row>
    <row r="350" spans="1:5" x14ac:dyDescent="0.25">
      <c r="A350" s="349" t="s">
        <v>190</v>
      </c>
      <c r="B350" s="350" t="s">
        <v>1922</v>
      </c>
      <c r="C350" s="350" t="s">
        <v>1921</v>
      </c>
      <c r="D350" s="350" t="s">
        <v>5</v>
      </c>
      <c r="E350" s="351" t="s">
        <v>2488</v>
      </c>
    </row>
    <row r="351" spans="1:5" x14ac:dyDescent="0.25">
      <c r="A351" s="349" t="s">
        <v>190</v>
      </c>
      <c r="B351" s="350" t="s">
        <v>1920</v>
      </c>
      <c r="C351" s="350" t="s">
        <v>1919</v>
      </c>
      <c r="D351" s="350" t="s">
        <v>4</v>
      </c>
      <c r="E351" s="351" t="s">
        <v>4</v>
      </c>
    </row>
    <row r="352" spans="1:5" x14ac:dyDescent="0.25">
      <c r="A352" s="349" t="s">
        <v>190</v>
      </c>
      <c r="B352" s="350" t="s">
        <v>1918</v>
      </c>
      <c r="C352" s="350" t="s">
        <v>1917</v>
      </c>
      <c r="D352" s="350" t="s">
        <v>5</v>
      </c>
      <c r="E352" s="351" t="s">
        <v>2488</v>
      </c>
    </row>
    <row r="353" spans="1:5" x14ac:dyDescent="0.25">
      <c r="A353" s="349" t="s">
        <v>190</v>
      </c>
      <c r="B353" s="350" t="s">
        <v>1916</v>
      </c>
      <c r="C353" s="350" t="s">
        <v>1915</v>
      </c>
      <c r="D353" s="350" t="s">
        <v>5</v>
      </c>
      <c r="E353" s="351" t="s">
        <v>2488</v>
      </c>
    </row>
    <row r="354" spans="1:5" x14ac:dyDescent="0.25">
      <c r="A354" s="349" t="s">
        <v>217</v>
      </c>
      <c r="B354" s="350" t="s">
        <v>218</v>
      </c>
      <c r="C354" s="350" t="s">
        <v>219</v>
      </c>
      <c r="D354" s="350" t="s">
        <v>17</v>
      </c>
      <c r="E354" s="351" t="s">
        <v>2482</v>
      </c>
    </row>
    <row r="355" spans="1:5" x14ac:dyDescent="0.25">
      <c r="A355" s="349" t="s">
        <v>217</v>
      </c>
      <c r="B355" s="350" t="s">
        <v>1914</v>
      </c>
      <c r="C355" s="350" t="s">
        <v>1913</v>
      </c>
      <c r="D355" s="350" t="s">
        <v>9</v>
      </c>
      <c r="E355" s="351" t="s">
        <v>2490</v>
      </c>
    </row>
    <row r="356" spans="1:5" x14ac:dyDescent="0.25">
      <c r="A356" s="349" t="s">
        <v>217</v>
      </c>
      <c r="B356" s="350" t="s">
        <v>1912</v>
      </c>
      <c r="C356" s="350" t="s">
        <v>1911</v>
      </c>
      <c r="D356" s="350" t="s">
        <v>9</v>
      </c>
      <c r="E356" s="351" t="s">
        <v>2490</v>
      </c>
    </row>
    <row r="357" spans="1:5" x14ac:dyDescent="0.25">
      <c r="A357" s="349" t="s">
        <v>217</v>
      </c>
      <c r="B357" s="350" t="s">
        <v>1910</v>
      </c>
      <c r="C357" s="350" t="s">
        <v>1909</v>
      </c>
      <c r="D357" s="350" t="s">
        <v>4</v>
      </c>
      <c r="E357" s="351" t="s">
        <v>4</v>
      </c>
    </row>
    <row r="358" spans="1:5" x14ac:dyDescent="0.25">
      <c r="A358" s="349" t="s">
        <v>217</v>
      </c>
      <c r="B358" s="350" t="s">
        <v>1908</v>
      </c>
      <c r="C358" s="350" t="s">
        <v>1907</v>
      </c>
      <c r="D358" s="350" t="s">
        <v>5</v>
      </c>
      <c r="E358" s="351" t="s">
        <v>2479</v>
      </c>
    </row>
    <row r="359" spans="1:5" x14ac:dyDescent="0.25">
      <c r="A359" s="349" t="s">
        <v>217</v>
      </c>
      <c r="B359" s="350" t="s">
        <v>220</v>
      </c>
      <c r="C359" s="350" t="s">
        <v>221</v>
      </c>
      <c r="D359" s="350" t="s">
        <v>14</v>
      </c>
      <c r="E359" s="351" t="s">
        <v>2481</v>
      </c>
    </row>
    <row r="360" spans="1:5" x14ac:dyDescent="0.25">
      <c r="A360" s="349" t="s">
        <v>217</v>
      </c>
      <c r="B360" s="350" t="s">
        <v>222</v>
      </c>
      <c r="C360" s="350" t="s">
        <v>223</v>
      </c>
      <c r="D360" s="350" t="s">
        <v>17</v>
      </c>
      <c r="E360" s="351" t="s">
        <v>2484</v>
      </c>
    </row>
    <row r="361" spans="1:5" x14ac:dyDescent="0.25">
      <c r="A361" s="349" t="s">
        <v>217</v>
      </c>
      <c r="B361" s="350" t="s">
        <v>224</v>
      </c>
      <c r="C361" s="350" t="s">
        <v>225</v>
      </c>
      <c r="D361" s="350" t="s">
        <v>14</v>
      </c>
      <c r="E361" s="351" t="s">
        <v>2481</v>
      </c>
    </row>
    <row r="362" spans="1:5" x14ac:dyDescent="0.25">
      <c r="A362" s="349" t="s">
        <v>217</v>
      </c>
      <c r="B362" s="350" t="s">
        <v>1906</v>
      </c>
      <c r="C362" s="350" t="s">
        <v>1905</v>
      </c>
      <c r="D362" s="350" t="s">
        <v>4</v>
      </c>
      <c r="E362" s="351" t="s">
        <v>4</v>
      </c>
    </row>
    <row r="363" spans="1:5" x14ac:dyDescent="0.25">
      <c r="A363" s="349" t="s">
        <v>217</v>
      </c>
      <c r="B363" s="350" t="s">
        <v>1904</v>
      </c>
      <c r="C363" s="350" t="s">
        <v>1903</v>
      </c>
      <c r="D363" s="350" t="s">
        <v>9</v>
      </c>
      <c r="E363" s="351" t="s">
        <v>2490</v>
      </c>
    </row>
    <row r="364" spans="1:5" x14ac:dyDescent="0.25">
      <c r="A364" s="349" t="s">
        <v>217</v>
      </c>
      <c r="B364" s="350" t="s">
        <v>1902</v>
      </c>
      <c r="C364" s="350" t="s">
        <v>1901</v>
      </c>
      <c r="D364" s="350" t="s">
        <v>9</v>
      </c>
      <c r="E364" s="351" t="s">
        <v>2490</v>
      </c>
    </row>
    <row r="365" spans="1:5" x14ac:dyDescent="0.25">
      <c r="A365" s="349" t="s">
        <v>217</v>
      </c>
      <c r="B365" s="350" t="s">
        <v>1900</v>
      </c>
      <c r="C365" s="350" t="s">
        <v>1899</v>
      </c>
      <c r="D365" s="350" t="s">
        <v>17</v>
      </c>
      <c r="E365" s="351" t="s">
        <v>2484</v>
      </c>
    </row>
    <row r="366" spans="1:5" x14ac:dyDescent="0.25">
      <c r="A366" s="349" t="s">
        <v>217</v>
      </c>
      <c r="B366" s="350" t="s">
        <v>226</v>
      </c>
      <c r="C366" s="350" t="s">
        <v>227</v>
      </c>
      <c r="D366" s="350" t="s">
        <v>8</v>
      </c>
      <c r="E366" s="351" t="s">
        <v>8</v>
      </c>
    </row>
    <row r="367" spans="1:5" x14ac:dyDescent="0.25">
      <c r="A367" s="349" t="s">
        <v>217</v>
      </c>
      <c r="B367" s="350" t="s">
        <v>228</v>
      </c>
      <c r="C367" s="350" t="s">
        <v>229</v>
      </c>
      <c r="D367" s="350" t="s">
        <v>17</v>
      </c>
      <c r="E367" s="351" t="s">
        <v>2482</v>
      </c>
    </row>
    <row r="368" spans="1:5" x14ac:dyDescent="0.25">
      <c r="A368" s="349" t="s">
        <v>217</v>
      </c>
      <c r="B368" s="350" t="s">
        <v>1898</v>
      </c>
      <c r="C368" s="350" t="s">
        <v>1897</v>
      </c>
      <c r="D368" s="350" t="s">
        <v>4</v>
      </c>
      <c r="E368" s="351" t="s">
        <v>4</v>
      </c>
    </row>
    <row r="369" spans="1:5" x14ac:dyDescent="0.25">
      <c r="A369" s="349" t="s">
        <v>217</v>
      </c>
      <c r="B369" s="350" t="s">
        <v>230</v>
      </c>
      <c r="C369" s="350" t="s">
        <v>231</v>
      </c>
      <c r="D369" s="350" t="s">
        <v>17</v>
      </c>
      <c r="E369" s="351" t="s">
        <v>2482</v>
      </c>
    </row>
    <row r="370" spans="1:5" x14ac:dyDescent="0.25">
      <c r="A370" s="349" t="s">
        <v>217</v>
      </c>
      <c r="B370" s="350" t="s">
        <v>232</v>
      </c>
      <c r="C370" s="350" t="s">
        <v>233</v>
      </c>
      <c r="D370" s="350" t="s">
        <v>20</v>
      </c>
      <c r="E370" s="351" t="s">
        <v>2483</v>
      </c>
    </row>
    <row r="371" spans="1:5" x14ac:dyDescent="0.25">
      <c r="A371" s="349" t="s">
        <v>217</v>
      </c>
      <c r="B371" s="350" t="s">
        <v>1896</v>
      </c>
      <c r="C371" s="350" t="s">
        <v>1895</v>
      </c>
      <c r="D371" s="350" t="s">
        <v>9</v>
      </c>
      <c r="E371" s="351" t="s">
        <v>2493</v>
      </c>
    </row>
    <row r="372" spans="1:5" x14ac:dyDescent="0.25">
      <c r="A372" s="349" t="s">
        <v>217</v>
      </c>
      <c r="B372" s="350" t="s">
        <v>1894</v>
      </c>
      <c r="C372" s="350" t="s">
        <v>1893</v>
      </c>
      <c r="D372" s="350" t="s">
        <v>20</v>
      </c>
      <c r="E372" s="351" t="s">
        <v>2489</v>
      </c>
    </row>
    <row r="373" spans="1:5" x14ac:dyDescent="0.25">
      <c r="A373" s="349" t="s">
        <v>217</v>
      </c>
      <c r="B373" s="350" t="s">
        <v>1892</v>
      </c>
      <c r="C373" s="350" t="s">
        <v>1891</v>
      </c>
      <c r="D373" s="350" t="s">
        <v>9</v>
      </c>
      <c r="E373" s="351" t="s">
        <v>2493</v>
      </c>
    </row>
    <row r="374" spans="1:5" x14ac:dyDescent="0.25">
      <c r="A374" s="349" t="s">
        <v>217</v>
      </c>
      <c r="B374" s="350" t="s">
        <v>1890</v>
      </c>
      <c r="C374" s="350" t="s">
        <v>1889</v>
      </c>
      <c r="D374" s="350" t="s">
        <v>5</v>
      </c>
      <c r="E374" s="351" t="s">
        <v>2488</v>
      </c>
    </row>
    <row r="375" spans="1:5" x14ac:dyDescent="0.25">
      <c r="A375" s="349" t="s">
        <v>217</v>
      </c>
      <c r="B375" s="350" t="s">
        <v>1888</v>
      </c>
      <c r="C375" s="350" t="s">
        <v>1887</v>
      </c>
      <c r="D375" s="350" t="s">
        <v>5</v>
      </c>
      <c r="E375" s="351" t="s">
        <v>2488</v>
      </c>
    </row>
    <row r="376" spans="1:5" x14ac:dyDescent="0.25">
      <c r="A376" s="349" t="s">
        <v>217</v>
      </c>
      <c r="B376" s="350" t="s">
        <v>234</v>
      </c>
      <c r="C376" s="350" t="s">
        <v>235</v>
      </c>
      <c r="D376" s="350" t="s">
        <v>3</v>
      </c>
      <c r="E376" s="351" t="s">
        <v>3</v>
      </c>
    </row>
    <row r="377" spans="1:5" x14ac:dyDescent="0.25">
      <c r="A377" s="349" t="s">
        <v>217</v>
      </c>
      <c r="B377" s="350" t="s">
        <v>1886</v>
      </c>
      <c r="C377" s="350" t="s">
        <v>1885</v>
      </c>
      <c r="D377" s="350" t="s">
        <v>5</v>
      </c>
      <c r="E377" s="351" t="s">
        <v>2496</v>
      </c>
    </row>
    <row r="378" spans="1:5" x14ac:dyDescent="0.25">
      <c r="A378" s="349" t="s">
        <v>217</v>
      </c>
      <c r="B378" s="350" t="s">
        <v>2520</v>
      </c>
      <c r="C378" s="350" t="s">
        <v>2579</v>
      </c>
      <c r="D378" s="350" t="s">
        <v>20</v>
      </c>
      <c r="E378" s="351" t="s">
        <v>2489</v>
      </c>
    </row>
    <row r="379" spans="1:5" x14ac:dyDescent="0.25">
      <c r="A379" s="349" t="s">
        <v>217</v>
      </c>
      <c r="B379" s="350" t="s">
        <v>1884</v>
      </c>
      <c r="C379" s="350" t="s">
        <v>1883</v>
      </c>
      <c r="D379" s="350" t="s">
        <v>9</v>
      </c>
      <c r="E379" s="351" t="s">
        <v>2493</v>
      </c>
    </row>
    <row r="380" spans="1:5" x14ac:dyDescent="0.25">
      <c r="A380" s="349" t="s">
        <v>217</v>
      </c>
      <c r="B380" s="350" t="s">
        <v>236</v>
      </c>
      <c r="C380" s="350" t="s">
        <v>237</v>
      </c>
      <c r="D380" s="350" t="s">
        <v>17</v>
      </c>
      <c r="E380" s="351" t="s">
        <v>2482</v>
      </c>
    </row>
    <row r="381" spans="1:5" x14ac:dyDescent="0.25">
      <c r="A381" s="349" t="s">
        <v>217</v>
      </c>
      <c r="B381" s="350" t="s">
        <v>1882</v>
      </c>
      <c r="C381" s="350" t="s">
        <v>1881</v>
      </c>
      <c r="D381" s="350" t="s">
        <v>9</v>
      </c>
      <c r="E381" s="351" t="s">
        <v>2493</v>
      </c>
    </row>
    <row r="382" spans="1:5" x14ac:dyDescent="0.25">
      <c r="A382" s="349" t="s">
        <v>217</v>
      </c>
      <c r="B382" s="350" t="s">
        <v>1880</v>
      </c>
      <c r="C382" s="350" t="s">
        <v>1879</v>
      </c>
      <c r="D382" s="350" t="s">
        <v>9</v>
      </c>
      <c r="E382" s="351" t="s">
        <v>2490</v>
      </c>
    </row>
    <row r="383" spans="1:5" x14ac:dyDescent="0.25">
      <c r="A383" s="349" t="s">
        <v>217</v>
      </c>
      <c r="B383" s="350" t="s">
        <v>238</v>
      </c>
      <c r="C383" s="350" t="s">
        <v>239</v>
      </c>
      <c r="D383" s="350" t="s">
        <v>17</v>
      </c>
      <c r="E383" s="351" t="s">
        <v>2482</v>
      </c>
    </row>
    <row r="384" spans="1:5" x14ac:dyDescent="0.25">
      <c r="A384" s="349" t="s">
        <v>217</v>
      </c>
      <c r="B384" s="350" t="s">
        <v>1878</v>
      </c>
      <c r="C384" s="350" t="s">
        <v>1877</v>
      </c>
      <c r="D384" s="350" t="s">
        <v>4</v>
      </c>
      <c r="E384" s="351" t="s">
        <v>4</v>
      </c>
    </row>
    <row r="385" spans="1:5" x14ac:dyDescent="0.25">
      <c r="A385" s="349" t="s">
        <v>217</v>
      </c>
      <c r="B385" s="350" t="s">
        <v>1876</v>
      </c>
      <c r="C385" s="350" t="s">
        <v>1875</v>
      </c>
      <c r="D385" s="350" t="s">
        <v>9</v>
      </c>
      <c r="E385" s="351" t="s">
        <v>2490</v>
      </c>
    </row>
    <row r="386" spans="1:5" x14ac:dyDescent="0.25">
      <c r="A386" s="349" t="s">
        <v>240</v>
      </c>
      <c r="B386" s="350" t="s">
        <v>241</v>
      </c>
      <c r="C386" s="350" t="s">
        <v>242</v>
      </c>
      <c r="D386" s="350" t="s">
        <v>8</v>
      </c>
      <c r="E386" s="351" t="s">
        <v>8</v>
      </c>
    </row>
    <row r="387" spans="1:5" x14ac:dyDescent="0.25">
      <c r="A387" s="349" t="s">
        <v>240</v>
      </c>
      <c r="B387" s="350" t="s">
        <v>1874</v>
      </c>
      <c r="C387" s="350" t="s">
        <v>1873</v>
      </c>
      <c r="D387" s="350" t="s">
        <v>9</v>
      </c>
      <c r="E387" s="351" t="s">
        <v>2490</v>
      </c>
    </row>
    <row r="388" spans="1:5" x14ac:dyDescent="0.25">
      <c r="A388" s="349" t="s">
        <v>240</v>
      </c>
      <c r="B388" s="350" t="s">
        <v>1872</v>
      </c>
      <c r="C388" s="350" t="s">
        <v>1871</v>
      </c>
      <c r="D388" s="350" t="s">
        <v>9</v>
      </c>
      <c r="E388" s="351" t="s">
        <v>2490</v>
      </c>
    </row>
    <row r="389" spans="1:5" x14ac:dyDescent="0.25">
      <c r="A389" s="349" t="s">
        <v>240</v>
      </c>
      <c r="B389" s="350" t="s">
        <v>243</v>
      </c>
      <c r="C389" s="350" t="s">
        <v>244</v>
      </c>
      <c r="D389" s="350" t="s">
        <v>17</v>
      </c>
      <c r="E389" s="351" t="s">
        <v>2482</v>
      </c>
    </row>
    <row r="390" spans="1:5" x14ac:dyDescent="0.25">
      <c r="A390" s="349" t="s">
        <v>240</v>
      </c>
      <c r="B390" s="350" t="s">
        <v>1870</v>
      </c>
      <c r="C390" s="350" t="s">
        <v>1869</v>
      </c>
      <c r="D390" s="350" t="s">
        <v>4</v>
      </c>
      <c r="E390" s="351" t="s">
        <v>4</v>
      </c>
    </row>
    <row r="391" spans="1:5" x14ac:dyDescent="0.25">
      <c r="A391" s="349" t="s">
        <v>240</v>
      </c>
      <c r="B391" s="350" t="s">
        <v>1868</v>
      </c>
      <c r="C391" s="350" t="s">
        <v>1867</v>
      </c>
      <c r="D391" s="350" t="s">
        <v>9</v>
      </c>
      <c r="E391" s="351" t="s">
        <v>2490</v>
      </c>
    </row>
    <row r="392" spans="1:5" x14ac:dyDescent="0.25">
      <c r="A392" s="349" t="s">
        <v>240</v>
      </c>
      <c r="B392" s="350" t="s">
        <v>1866</v>
      </c>
      <c r="C392" s="350" t="s">
        <v>1865</v>
      </c>
      <c r="D392" s="350" t="s">
        <v>5</v>
      </c>
      <c r="E392" s="351" t="s">
        <v>2488</v>
      </c>
    </row>
    <row r="393" spans="1:5" x14ac:dyDescent="0.25">
      <c r="A393" s="349" t="s">
        <v>240</v>
      </c>
      <c r="B393" s="350" t="s">
        <v>2398</v>
      </c>
      <c r="C393" s="350" t="s">
        <v>2397</v>
      </c>
      <c r="D393" s="350" t="s">
        <v>20</v>
      </c>
      <c r="E393" s="351" t="s">
        <v>2492</v>
      </c>
    </row>
    <row r="394" spans="1:5" x14ac:dyDescent="0.25">
      <c r="A394" s="349" t="s">
        <v>240</v>
      </c>
      <c r="B394" s="350" t="s">
        <v>1864</v>
      </c>
      <c r="C394" s="350" t="s">
        <v>1863</v>
      </c>
      <c r="D394" s="350" t="s">
        <v>20</v>
      </c>
      <c r="E394" s="351" t="s">
        <v>2492</v>
      </c>
    </row>
    <row r="395" spans="1:5" x14ac:dyDescent="0.25">
      <c r="A395" s="349" t="s">
        <v>240</v>
      </c>
      <c r="B395" s="350" t="s">
        <v>1862</v>
      </c>
      <c r="C395" s="350" t="s">
        <v>1861</v>
      </c>
      <c r="D395" s="350" t="s">
        <v>5</v>
      </c>
      <c r="E395" s="351" t="s">
        <v>2496</v>
      </c>
    </row>
    <row r="396" spans="1:5" x14ac:dyDescent="0.25">
      <c r="A396" s="349" t="s">
        <v>240</v>
      </c>
      <c r="B396" s="350" t="s">
        <v>2521</v>
      </c>
      <c r="C396" s="350" t="s">
        <v>2580</v>
      </c>
      <c r="D396" s="350" t="s">
        <v>5</v>
      </c>
      <c r="E396" s="351" t="s">
        <v>2499</v>
      </c>
    </row>
    <row r="397" spans="1:5" x14ac:dyDescent="0.25">
      <c r="A397" s="349" t="s">
        <v>240</v>
      </c>
      <c r="B397" s="350" t="s">
        <v>1860</v>
      </c>
      <c r="C397" s="350" t="s">
        <v>1859</v>
      </c>
      <c r="D397" s="350" t="s">
        <v>5</v>
      </c>
      <c r="E397" s="351" t="s">
        <v>2488</v>
      </c>
    </row>
    <row r="398" spans="1:5" x14ac:dyDescent="0.25">
      <c r="A398" s="349" t="s">
        <v>240</v>
      </c>
      <c r="B398" s="350" t="s">
        <v>245</v>
      </c>
      <c r="C398" s="350" t="s">
        <v>246</v>
      </c>
      <c r="D398" s="350" t="s">
        <v>17</v>
      </c>
      <c r="E398" s="351" t="s">
        <v>2482</v>
      </c>
    </row>
    <row r="399" spans="1:5" x14ac:dyDescent="0.25">
      <c r="A399" s="349" t="s">
        <v>240</v>
      </c>
      <c r="B399" s="350" t="s">
        <v>1858</v>
      </c>
      <c r="C399" s="350" t="s">
        <v>1857</v>
      </c>
      <c r="D399" s="350" t="s">
        <v>20</v>
      </c>
      <c r="E399" s="351" t="s">
        <v>2489</v>
      </c>
    </row>
    <row r="400" spans="1:5" x14ac:dyDescent="0.25">
      <c r="A400" s="349" t="s">
        <v>240</v>
      </c>
      <c r="B400" s="350" t="s">
        <v>247</v>
      </c>
      <c r="C400" s="350" t="s">
        <v>248</v>
      </c>
      <c r="D400" s="350" t="s">
        <v>17</v>
      </c>
      <c r="E400" s="351" t="s">
        <v>2482</v>
      </c>
    </row>
    <row r="401" spans="1:5" x14ac:dyDescent="0.25">
      <c r="A401" s="349" t="s">
        <v>240</v>
      </c>
      <c r="B401" s="350" t="s">
        <v>1856</v>
      </c>
      <c r="C401" s="350" t="s">
        <v>1855</v>
      </c>
      <c r="D401" s="350" t="s">
        <v>20</v>
      </c>
      <c r="E401" s="351" t="s">
        <v>2492</v>
      </c>
    </row>
    <row r="402" spans="1:5" x14ac:dyDescent="0.25">
      <c r="A402" s="349" t="s">
        <v>240</v>
      </c>
      <c r="B402" s="350" t="s">
        <v>1854</v>
      </c>
      <c r="C402" s="350" t="s">
        <v>1853</v>
      </c>
      <c r="D402" s="350" t="s">
        <v>9</v>
      </c>
      <c r="E402" s="351" t="s">
        <v>2490</v>
      </c>
    </row>
    <row r="403" spans="1:5" x14ac:dyDescent="0.25">
      <c r="A403" s="349" t="s">
        <v>240</v>
      </c>
      <c r="B403" s="350" t="s">
        <v>1852</v>
      </c>
      <c r="C403" s="350" t="s">
        <v>1851</v>
      </c>
      <c r="D403" s="350" t="s">
        <v>5</v>
      </c>
      <c r="E403" s="351" t="s">
        <v>2488</v>
      </c>
    </row>
    <row r="404" spans="1:5" x14ac:dyDescent="0.25">
      <c r="A404" s="349" t="s">
        <v>240</v>
      </c>
      <c r="B404" s="350" t="s">
        <v>2396</v>
      </c>
      <c r="C404" s="350" t="s">
        <v>2395</v>
      </c>
      <c r="D404" s="350" t="s">
        <v>9</v>
      </c>
      <c r="E404" s="351" t="s">
        <v>2493</v>
      </c>
    </row>
    <row r="405" spans="1:5" x14ac:dyDescent="0.25">
      <c r="A405" s="349" t="s">
        <v>240</v>
      </c>
      <c r="B405" s="350" t="s">
        <v>1850</v>
      </c>
      <c r="C405" s="350" t="s">
        <v>1849</v>
      </c>
      <c r="D405" s="350" t="s">
        <v>4</v>
      </c>
      <c r="E405" s="351" t="s">
        <v>4</v>
      </c>
    </row>
    <row r="406" spans="1:5" x14ac:dyDescent="0.25">
      <c r="A406" s="349" t="s">
        <v>240</v>
      </c>
      <c r="B406" s="350" t="s">
        <v>1848</v>
      </c>
      <c r="C406" s="350" t="s">
        <v>1847</v>
      </c>
      <c r="D406" s="350" t="s">
        <v>20</v>
      </c>
      <c r="E406" s="351" t="s">
        <v>2489</v>
      </c>
    </row>
    <row r="407" spans="1:5" x14ac:dyDescent="0.25">
      <c r="A407" s="349" t="s">
        <v>240</v>
      </c>
      <c r="B407" s="350" t="s">
        <v>798</v>
      </c>
      <c r="C407" s="350" t="s">
        <v>799</v>
      </c>
      <c r="D407" s="350" t="s">
        <v>17</v>
      </c>
      <c r="E407" s="351" t="s">
        <v>2482</v>
      </c>
    </row>
    <row r="408" spans="1:5" x14ac:dyDescent="0.25">
      <c r="A408" s="349" t="s">
        <v>240</v>
      </c>
      <c r="B408" s="350" t="s">
        <v>1846</v>
      </c>
      <c r="C408" s="350" t="s">
        <v>1845</v>
      </c>
      <c r="D408" s="350" t="s">
        <v>20</v>
      </c>
      <c r="E408" s="351" t="s">
        <v>2492</v>
      </c>
    </row>
    <row r="409" spans="1:5" x14ac:dyDescent="0.25">
      <c r="A409" s="349" t="s">
        <v>240</v>
      </c>
      <c r="B409" s="350" t="s">
        <v>1844</v>
      </c>
      <c r="C409" s="350" t="s">
        <v>1843</v>
      </c>
      <c r="D409" s="350" t="s">
        <v>5</v>
      </c>
      <c r="E409" s="351" t="s">
        <v>2494</v>
      </c>
    </row>
    <row r="410" spans="1:5" x14ac:dyDescent="0.25">
      <c r="A410" s="349" t="s">
        <v>240</v>
      </c>
      <c r="B410" s="350" t="s">
        <v>1842</v>
      </c>
      <c r="C410" s="350" t="s">
        <v>1841</v>
      </c>
      <c r="D410" s="350" t="s">
        <v>5</v>
      </c>
      <c r="E410" s="351" t="s">
        <v>2488</v>
      </c>
    </row>
    <row r="411" spans="1:5" x14ac:dyDescent="0.25">
      <c r="A411" s="349" t="s">
        <v>240</v>
      </c>
      <c r="B411" s="350" t="s">
        <v>249</v>
      </c>
      <c r="C411" s="350" t="s">
        <v>250</v>
      </c>
      <c r="D411" s="350" t="s">
        <v>14</v>
      </c>
      <c r="E411" s="351" t="s">
        <v>2481</v>
      </c>
    </row>
    <row r="412" spans="1:5" x14ac:dyDescent="0.25">
      <c r="A412" s="349" t="s">
        <v>240</v>
      </c>
      <c r="B412" s="350" t="s">
        <v>1840</v>
      </c>
      <c r="C412" s="350" t="s">
        <v>1839</v>
      </c>
      <c r="D412" s="350" t="s">
        <v>20</v>
      </c>
      <c r="E412" s="351" t="s">
        <v>2483</v>
      </c>
    </row>
    <row r="413" spans="1:5" x14ac:dyDescent="0.25">
      <c r="A413" s="349" t="s">
        <v>240</v>
      </c>
      <c r="B413" s="350" t="s">
        <v>1838</v>
      </c>
      <c r="C413" s="350" t="s">
        <v>1837</v>
      </c>
      <c r="D413" s="350" t="s">
        <v>5</v>
      </c>
      <c r="E413" s="351" t="s">
        <v>2495</v>
      </c>
    </row>
    <row r="414" spans="1:5" x14ac:dyDescent="0.25">
      <c r="A414" s="349" t="s">
        <v>240</v>
      </c>
      <c r="B414" s="350" t="s">
        <v>251</v>
      </c>
      <c r="C414" s="350" t="s">
        <v>252</v>
      </c>
      <c r="D414" s="350" t="s">
        <v>14</v>
      </c>
      <c r="E414" s="351" t="s">
        <v>2481</v>
      </c>
    </row>
    <row r="415" spans="1:5" x14ac:dyDescent="0.25">
      <c r="A415" s="349" t="s">
        <v>253</v>
      </c>
      <c r="B415" s="350" t="s">
        <v>1836</v>
      </c>
      <c r="C415" s="350" t="s">
        <v>1835</v>
      </c>
      <c r="D415" s="350" t="s">
        <v>9</v>
      </c>
      <c r="E415" s="351" t="s">
        <v>2490</v>
      </c>
    </row>
    <row r="416" spans="1:5" x14ac:dyDescent="0.25">
      <c r="A416" s="349" t="s">
        <v>253</v>
      </c>
      <c r="B416" s="350" t="s">
        <v>796</v>
      </c>
      <c r="C416" s="350" t="s">
        <v>797</v>
      </c>
      <c r="D416" s="350" t="s">
        <v>17</v>
      </c>
      <c r="E416" s="351" t="s">
        <v>2482</v>
      </c>
    </row>
    <row r="417" spans="1:5" x14ac:dyDescent="0.25">
      <c r="A417" s="349" t="s">
        <v>253</v>
      </c>
      <c r="B417" s="350" t="s">
        <v>254</v>
      </c>
      <c r="C417" s="350" t="s">
        <v>255</v>
      </c>
      <c r="D417" s="350" t="s">
        <v>17</v>
      </c>
      <c r="E417" s="351" t="s">
        <v>2482</v>
      </c>
    </row>
    <row r="418" spans="1:5" x14ac:dyDescent="0.25">
      <c r="A418" s="349" t="s">
        <v>253</v>
      </c>
      <c r="B418" s="350" t="s">
        <v>2522</v>
      </c>
      <c r="C418" s="350" t="s">
        <v>2581</v>
      </c>
      <c r="D418" s="350" t="s">
        <v>20</v>
      </c>
      <c r="E418" s="351" t="s">
        <v>2489</v>
      </c>
    </row>
    <row r="419" spans="1:5" x14ac:dyDescent="0.25">
      <c r="A419" s="349" t="s">
        <v>253</v>
      </c>
      <c r="B419" s="350" t="s">
        <v>1834</v>
      </c>
      <c r="C419" s="350" t="s">
        <v>1833</v>
      </c>
      <c r="D419" s="350" t="s">
        <v>20</v>
      </c>
      <c r="E419" s="351" t="s">
        <v>2489</v>
      </c>
    </row>
    <row r="420" spans="1:5" x14ac:dyDescent="0.25">
      <c r="A420" s="349" t="s">
        <v>253</v>
      </c>
      <c r="B420" s="350" t="s">
        <v>2523</v>
      </c>
      <c r="C420" s="350" t="s">
        <v>2582</v>
      </c>
      <c r="D420" s="350" t="s">
        <v>20</v>
      </c>
      <c r="E420" s="351" t="s">
        <v>2489</v>
      </c>
    </row>
    <row r="421" spans="1:5" x14ac:dyDescent="0.25">
      <c r="A421" s="349" t="s">
        <v>253</v>
      </c>
      <c r="B421" s="350" t="s">
        <v>256</v>
      </c>
      <c r="C421" s="350" t="s">
        <v>257</v>
      </c>
      <c r="D421" s="350" t="s">
        <v>8</v>
      </c>
      <c r="E421" s="351" t="s">
        <v>8</v>
      </c>
    </row>
    <row r="422" spans="1:5" x14ac:dyDescent="0.25">
      <c r="A422" s="349" t="s">
        <v>253</v>
      </c>
      <c r="B422" s="350" t="s">
        <v>1832</v>
      </c>
      <c r="C422" s="350" t="s">
        <v>1831</v>
      </c>
      <c r="D422" s="350" t="s">
        <v>4</v>
      </c>
      <c r="E422" s="351" t="s">
        <v>4</v>
      </c>
    </row>
    <row r="423" spans="1:5" x14ac:dyDescent="0.25">
      <c r="A423" s="349" t="s">
        <v>258</v>
      </c>
      <c r="B423" s="350" t="s">
        <v>259</v>
      </c>
      <c r="C423" s="350" t="s">
        <v>260</v>
      </c>
      <c r="D423" s="350" t="s">
        <v>14</v>
      </c>
      <c r="E423" s="351" t="s">
        <v>2481</v>
      </c>
    </row>
    <row r="424" spans="1:5" x14ac:dyDescent="0.25">
      <c r="A424" s="349" t="s">
        <v>258</v>
      </c>
      <c r="B424" s="350" t="s">
        <v>261</v>
      </c>
      <c r="C424" s="350" t="s">
        <v>262</v>
      </c>
      <c r="D424" s="350" t="s">
        <v>17</v>
      </c>
      <c r="E424" s="351" t="s">
        <v>2482</v>
      </c>
    </row>
    <row r="425" spans="1:5" x14ac:dyDescent="0.25">
      <c r="A425" s="349" t="s">
        <v>258</v>
      </c>
      <c r="B425" s="350" t="s">
        <v>263</v>
      </c>
      <c r="C425" s="350" t="s">
        <v>264</v>
      </c>
      <c r="D425" s="350" t="s">
        <v>5</v>
      </c>
      <c r="E425" s="351" t="s">
        <v>2480</v>
      </c>
    </row>
    <row r="426" spans="1:5" x14ac:dyDescent="0.25">
      <c r="A426" s="349" t="s">
        <v>265</v>
      </c>
      <c r="B426" s="350" t="s">
        <v>266</v>
      </c>
      <c r="C426" s="350" t="s">
        <v>267</v>
      </c>
      <c r="D426" s="350" t="s">
        <v>17</v>
      </c>
      <c r="E426" s="351" t="s">
        <v>2482</v>
      </c>
    </row>
    <row r="427" spans="1:5" x14ac:dyDescent="0.25">
      <c r="A427" s="349" t="s">
        <v>265</v>
      </c>
      <c r="B427" s="350" t="s">
        <v>268</v>
      </c>
      <c r="C427" s="350" t="s">
        <v>269</v>
      </c>
      <c r="D427" s="350" t="s">
        <v>20</v>
      </c>
      <c r="E427" s="351" t="s">
        <v>2483</v>
      </c>
    </row>
    <row r="428" spans="1:5" x14ac:dyDescent="0.25">
      <c r="A428" s="349" t="s">
        <v>265</v>
      </c>
      <c r="B428" s="350" t="s">
        <v>1830</v>
      </c>
      <c r="C428" s="350" t="s">
        <v>1829</v>
      </c>
      <c r="D428" s="350" t="s">
        <v>4</v>
      </c>
      <c r="E428" s="351" t="s">
        <v>4</v>
      </c>
    </row>
    <row r="429" spans="1:5" x14ac:dyDescent="0.25">
      <c r="A429" s="349" t="s">
        <v>265</v>
      </c>
      <c r="B429" s="350" t="s">
        <v>2394</v>
      </c>
      <c r="C429" s="350" t="s">
        <v>2393</v>
      </c>
      <c r="D429" s="350" t="s">
        <v>5</v>
      </c>
      <c r="E429" s="351" t="s">
        <v>2479</v>
      </c>
    </row>
    <row r="430" spans="1:5" x14ac:dyDescent="0.25">
      <c r="A430" s="349" t="s">
        <v>265</v>
      </c>
      <c r="B430" s="350" t="s">
        <v>270</v>
      </c>
      <c r="C430" s="350" t="s">
        <v>271</v>
      </c>
      <c r="D430" s="350" t="s">
        <v>14</v>
      </c>
      <c r="E430" s="351" t="s">
        <v>2481</v>
      </c>
    </row>
    <row r="431" spans="1:5" x14ac:dyDescent="0.25">
      <c r="A431" s="349" t="s">
        <v>265</v>
      </c>
      <c r="B431" s="350" t="s">
        <v>272</v>
      </c>
      <c r="C431" s="350" t="s">
        <v>273</v>
      </c>
      <c r="D431" s="350" t="s">
        <v>3</v>
      </c>
      <c r="E431" s="351" t="s">
        <v>3</v>
      </c>
    </row>
    <row r="432" spans="1:5" x14ac:dyDescent="0.25">
      <c r="A432" s="349" t="s">
        <v>265</v>
      </c>
      <c r="B432" s="350" t="s">
        <v>274</v>
      </c>
      <c r="C432" s="350" t="s">
        <v>275</v>
      </c>
      <c r="D432" s="350" t="s">
        <v>14</v>
      </c>
      <c r="E432" s="351" t="s">
        <v>2481</v>
      </c>
    </row>
    <row r="433" spans="1:5" x14ac:dyDescent="0.25">
      <c r="A433" s="349" t="s">
        <v>265</v>
      </c>
      <c r="B433" s="350" t="s">
        <v>276</v>
      </c>
      <c r="C433" s="350" t="s">
        <v>277</v>
      </c>
      <c r="D433" s="350" t="s">
        <v>14</v>
      </c>
      <c r="E433" s="351" t="s">
        <v>2486</v>
      </c>
    </row>
    <row r="434" spans="1:5" x14ac:dyDescent="0.25">
      <c r="A434" s="349" t="s">
        <v>265</v>
      </c>
      <c r="B434" s="350" t="s">
        <v>1828</v>
      </c>
      <c r="C434" s="350" t="s">
        <v>1827</v>
      </c>
      <c r="D434" s="350" t="s">
        <v>9</v>
      </c>
      <c r="E434" s="351" t="s">
        <v>2493</v>
      </c>
    </row>
    <row r="435" spans="1:5" x14ac:dyDescent="0.25">
      <c r="A435" s="349" t="s">
        <v>265</v>
      </c>
      <c r="B435" s="350" t="s">
        <v>1826</v>
      </c>
      <c r="C435" s="350" t="s">
        <v>1825</v>
      </c>
      <c r="D435" s="350" t="s">
        <v>9</v>
      </c>
      <c r="E435" s="351" t="s">
        <v>2493</v>
      </c>
    </row>
    <row r="436" spans="1:5" x14ac:dyDescent="0.25">
      <c r="A436" s="349" t="s">
        <v>265</v>
      </c>
      <c r="B436" s="350" t="s">
        <v>1824</v>
      </c>
      <c r="C436" s="350" t="s">
        <v>1823</v>
      </c>
      <c r="D436" s="350" t="s">
        <v>20</v>
      </c>
      <c r="E436" s="351" t="s">
        <v>2489</v>
      </c>
    </row>
    <row r="437" spans="1:5" x14ac:dyDescent="0.25">
      <c r="A437" s="349" t="s">
        <v>265</v>
      </c>
      <c r="B437" s="350" t="s">
        <v>2524</v>
      </c>
      <c r="C437" s="350" t="s">
        <v>2583</v>
      </c>
      <c r="D437" s="350" t="s">
        <v>20</v>
      </c>
      <c r="E437" s="351" t="s">
        <v>2489</v>
      </c>
    </row>
    <row r="438" spans="1:5" x14ac:dyDescent="0.25">
      <c r="A438" s="349" t="s">
        <v>265</v>
      </c>
      <c r="B438" s="350" t="s">
        <v>278</v>
      </c>
      <c r="C438" s="350" t="s">
        <v>279</v>
      </c>
      <c r="D438" s="350" t="s">
        <v>8</v>
      </c>
      <c r="E438" s="351" t="s">
        <v>8</v>
      </c>
    </row>
    <row r="439" spans="1:5" x14ac:dyDescent="0.25">
      <c r="A439" s="349" t="s">
        <v>265</v>
      </c>
      <c r="B439" s="350" t="s">
        <v>1822</v>
      </c>
      <c r="C439" s="350" t="s">
        <v>1821</v>
      </c>
      <c r="D439" s="350" t="s">
        <v>9</v>
      </c>
      <c r="E439" s="351" t="s">
        <v>2490</v>
      </c>
    </row>
    <row r="440" spans="1:5" x14ac:dyDescent="0.25">
      <c r="A440" s="349" t="s">
        <v>265</v>
      </c>
      <c r="B440" s="350" t="s">
        <v>1820</v>
      </c>
      <c r="C440" s="350" t="s">
        <v>1819</v>
      </c>
      <c r="D440" s="350" t="s">
        <v>20</v>
      </c>
      <c r="E440" s="351" t="s">
        <v>2483</v>
      </c>
    </row>
    <row r="441" spans="1:5" x14ac:dyDescent="0.25">
      <c r="A441" s="349" t="s">
        <v>265</v>
      </c>
      <c r="B441" s="350" t="s">
        <v>1818</v>
      </c>
      <c r="C441" s="350" t="s">
        <v>1817</v>
      </c>
      <c r="D441" s="350" t="s">
        <v>4</v>
      </c>
      <c r="E441" s="351" t="s">
        <v>4</v>
      </c>
    </row>
    <row r="442" spans="1:5" x14ac:dyDescent="0.25">
      <c r="A442" s="349" t="s">
        <v>265</v>
      </c>
      <c r="B442" s="350" t="s">
        <v>2525</v>
      </c>
      <c r="C442" s="350" t="s">
        <v>2584</v>
      </c>
      <c r="D442" s="350" t="s">
        <v>5</v>
      </c>
      <c r="E442" s="351" t="s">
        <v>2496</v>
      </c>
    </row>
    <row r="443" spans="1:5" x14ac:dyDescent="0.25">
      <c r="A443" s="349" t="s">
        <v>265</v>
      </c>
      <c r="B443" s="350" t="s">
        <v>280</v>
      </c>
      <c r="C443" s="350" t="s">
        <v>281</v>
      </c>
      <c r="D443" s="350" t="s">
        <v>14</v>
      </c>
      <c r="E443" s="351" t="s">
        <v>2486</v>
      </c>
    </row>
    <row r="444" spans="1:5" x14ac:dyDescent="0.25">
      <c r="A444" s="349" t="s">
        <v>265</v>
      </c>
      <c r="B444" s="350" t="s">
        <v>1816</v>
      </c>
      <c r="C444" s="350" t="s">
        <v>1815</v>
      </c>
      <c r="D444" s="350" t="s">
        <v>17</v>
      </c>
      <c r="E444" s="351" t="s">
        <v>2482</v>
      </c>
    </row>
    <row r="445" spans="1:5" x14ac:dyDescent="0.25">
      <c r="A445" s="349" t="s">
        <v>265</v>
      </c>
      <c r="B445" s="350" t="s">
        <v>1814</v>
      </c>
      <c r="C445" s="350" t="s">
        <v>1813</v>
      </c>
      <c r="D445" s="350" t="s">
        <v>17</v>
      </c>
      <c r="E445" s="351" t="s">
        <v>2484</v>
      </c>
    </row>
    <row r="446" spans="1:5" x14ac:dyDescent="0.25">
      <c r="A446" s="349" t="s">
        <v>265</v>
      </c>
      <c r="B446" s="350" t="s">
        <v>1812</v>
      </c>
      <c r="C446" s="350" t="s">
        <v>1811</v>
      </c>
      <c r="D446" s="350" t="s">
        <v>5</v>
      </c>
      <c r="E446" s="351" t="s">
        <v>2488</v>
      </c>
    </row>
    <row r="447" spans="1:5" x14ac:dyDescent="0.25">
      <c r="A447" s="349" t="s">
        <v>265</v>
      </c>
      <c r="B447" s="350" t="s">
        <v>1810</v>
      </c>
      <c r="C447" s="350" t="s">
        <v>1809</v>
      </c>
      <c r="D447" s="350" t="s">
        <v>20</v>
      </c>
      <c r="E447" s="351" t="s">
        <v>2492</v>
      </c>
    </row>
    <row r="448" spans="1:5" x14ac:dyDescent="0.25">
      <c r="A448" s="349" t="s">
        <v>265</v>
      </c>
      <c r="B448" s="350" t="s">
        <v>1808</v>
      </c>
      <c r="C448" s="350" t="s">
        <v>1807</v>
      </c>
      <c r="D448" s="350" t="s">
        <v>20</v>
      </c>
      <c r="E448" s="351" t="s">
        <v>2492</v>
      </c>
    </row>
    <row r="449" spans="1:5" x14ac:dyDescent="0.25">
      <c r="A449" s="349" t="s">
        <v>265</v>
      </c>
      <c r="B449" s="350" t="s">
        <v>2392</v>
      </c>
      <c r="C449" s="350" t="s">
        <v>2391</v>
      </c>
      <c r="D449" s="350" t="s">
        <v>5</v>
      </c>
      <c r="E449" s="351" t="s">
        <v>2485</v>
      </c>
    </row>
    <row r="450" spans="1:5" x14ac:dyDescent="0.25">
      <c r="A450" s="349" t="s">
        <v>265</v>
      </c>
      <c r="B450" s="350" t="s">
        <v>2526</v>
      </c>
      <c r="C450" s="350" t="s">
        <v>2585</v>
      </c>
      <c r="D450" s="350" t="s">
        <v>5</v>
      </c>
      <c r="E450" s="351" t="s">
        <v>2496</v>
      </c>
    </row>
    <row r="451" spans="1:5" x14ac:dyDescent="0.25">
      <c r="A451" s="349" t="s">
        <v>265</v>
      </c>
      <c r="B451" s="350" t="s">
        <v>2527</v>
      </c>
      <c r="C451" s="350" t="s">
        <v>2586</v>
      </c>
      <c r="D451" s="350" t="s">
        <v>5</v>
      </c>
      <c r="E451" s="351" t="s">
        <v>2488</v>
      </c>
    </row>
    <row r="452" spans="1:5" x14ac:dyDescent="0.25">
      <c r="A452" s="349" t="s">
        <v>282</v>
      </c>
      <c r="B452" s="350" t="s">
        <v>1806</v>
      </c>
      <c r="C452" s="350" t="s">
        <v>1805</v>
      </c>
      <c r="D452" s="350" t="s">
        <v>5</v>
      </c>
      <c r="E452" s="351" t="s">
        <v>2479</v>
      </c>
    </row>
    <row r="453" spans="1:5" x14ac:dyDescent="0.25">
      <c r="A453" s="349" t="s">
        <v>282</v>
      </c>
      <c r="B453" s="350" t="s">
        <v>283</v>
      </c>
      <c r="C453" s="350" t="s">
        <v>284</v>
      </c>
      <c r="D453" s="350" t="s">
        <v>5</v>
      </c>
      <c r="E453" s="351" t="s">
        <v>2480</v>
      </c>
    </row>
    <row r="454" spans="1:5" x14ac:dyDescent="0.25">
      <c r="A454" s="349" t="s">
        <v>282</v>
      </c>
      <c r="B454" s="350" t="s">
        <v>285</v>
      </c>
      <c r="C454" s="350" t="s">
        <v>286</v>
      </c>
      <c r="D454" s="350" t="s">
        <v>5</v>
      </c>
      <c r="E454" s="351" t="s">
        <v>2480</v>
      </c>
    </row>
    <row r="455" spans="1:5" x14ac:dyDescent="0.25">
      <c r="A455" s="349" t="s">
        <v>282</v>
      </c>
      <c r="B455" s="350" t="s">
        <v>287</v>
      </c>
      <c r="C455" s="350" t="s">
        <v>288</v>
      </c>
      <c r="D455" s="350" t="s">
        <v>5</v>
      </c>
      <c r="E455" s="351" t="s">
        <v>2480</v>
      </c>
    </row>
    <row r="456" spans="1:5" x14ac:dyDescent="0.25">
      <c r="A456" s="349" t="s">
        <v>282</v>
      </c>
      <c r="B456" s="350" t="s">
        <v>1804</v>
      </c>
      <c r="C456" s="350" t="s">
        <v>1803</v>
      </c>
      <c r="D456" s="350" t="s">
        <v>5</v>
      </c>
      <c r="E456" s="351" t="s">
        <v>2496</v>
      </c>
    </row>
    <row r="457" spans="1:5" x14ac:dyDescent="0.25">
      <c r="A457" s="349" t="s">
        <v>282</v>
      </c>
      <c r="B457" s="350" t="s">
        <v>2528</v>
      </c>
      <c r="C457" s="350" t="s">
        <v>2587</v>
      </c>
      <c r="D457" s="350" t="s">
        <v>5</v>
      </c>
      <c r="E457" s="351" t="s">
        <v>2498</v>
      </c>
    </row>
    <row r="458" spans="1:5" x14ac:dyDescent="0.25">
      <c r="A458" s="349" t="s">
        <v>282</v>
      </c>
      <c r="B458" s="350" t="s">
        <v>1802</v>
      </c>
      <c r="C458" s="350" t="s">
        <v>1801</v>
      </c>
      <c r="D458" s="350" t="s">
        <v>4</v>
      </c>
      <c r="E458" s="351" t="s">
        <v>4</v>
      </c>
    </row>
    <row r="459" spans="1:5" x14ac:dyDescent="0.25">
      <c r="A459" s="349" t="s">
        <v>282</v>
      </c>
      <c r="B459" s="350" t="s">
        <v>289</v>
      </c>
      <c r="C459" s="350" t="s">
        <v>290</v>
      </c>
      <c r="D459" s="350" t="s">
        <v>17</v>
      </c>
      <c r="E459" s="351" t="s">
        <v>2482</v>
      </c>
    </row>
    <row r="460" spans="1:5" x14ac:dyDescent="0.25">
      <c r="A460" s="349" t="s">
        <v>282</v>
      </c>
      <c r="B460" s="350" t="s">
        <v>291</v>
      </c>
      <c r="C460" s="350" t="s">
        <v>292</v>
      </c>
      <c r="D460" s="350" t="s">
        <v>14</v>
      </c>
      <c r="E460" s="351" t="s">
        <v>2486</v>
      </c>
    </row>
    <row r="461" spans="1:5" x14ac:dyDescent="0.25">
      <c r="A461" s="349" t="s">
        <v>282</v>
      </c>
      <c r="B461" s="350" t="s">
        <v>1800</v>
      </c>
      <c r="C461" s="350" t="s">
        <v>1799</v>
      </c>
      <c r="D461" s="350" t="s">
        <v>5</v>
      </c>
      <c r="E461" s="351" t="s">
        <v>2496</v>
      </c>
    </row>
    <row r="462" spans="1:5" x14ac:dyDescent="0.25">
      <c r="A462" s="349" t="s">
        <v>282</v>
      </c>
      <c r="B462" s="350" t="s">
        <v>1798</v>
      </c>
      <c r="C462" s="350" t="s">
        <v>1797</v>
      </c>
      <c r="D462" s="350" t="s">
        <v>5</v>
      </c>
      <c r="E462" s="351" t="s">
        <v>2496</v>
      </c>
    </row>
    <row r="463" spans="1:5" x14ac:dyDescent="0.25">
      <c r="A463" s="349" t="s">
        <v>282</v>
      </c>
      <c r="B463" s="350" t="s">
        <v>1796</v>
      </c>
      <c r="C463" s="350" t="s">
        <v>1795</v>
      </c>
      <c r="D463" s="350" t="s">
        <v>5</v>
      </c>
      <c r="E463" s="351" t="s">
        <v>2488</v>
      </c>
    </row>
    <row r="464" spans="1:5" x14ac:dyDescent="0.25">
      <c r="A464" s="349" t="s">
        <v>282</v>
      </c>
      <c r="B464" s="350" t="s">
        <v>293</v>
      </c>
      <c r="C464" s="350" t="s">
        <v>294</v>
      </c>
      <c r="D464" s="350" t="s">
        <v>5</v>
      </c>
      <c r="E464" s="351" t="s">
        <v>2480</v>
      </c>
    </row>
    <row r="465" spans="1:5" x14ac:dyDescent="0.25">
      <c r="A465" s="349" t="s">
        <v>282</v>
      </c>
      <c r="B465" s="350" t="s">
        <v>1794</v>
      </c>
      <c r="C465" s="350" t="s">
        <v>1793</v>
      </c>
      <c r="D465" s="350" t="s">
        <v>5</v>
      </c>
      <c r="E465" s="351" t="s">
        <v>2485</v>
      </c>
    </row>
    <row r="466" spans="1:5" x14ac:dyDescent="0.25">
      <c r="A466" s="349" t="s">
        <v>282</v>
      </c>
      <c r="B466" s="350" t="s">
        <v>1792</v>
      </c>
      <c r="C466" s="350" t="s">
        <v>1791</v>
      </c>
      <c r="D466" s="350" t="s">
        <v>5</v>
      </c>
      <c r="E466" s="351" t="s">
        <v>2485</v>
      </c>
    </row>
    <row r="467" spans="1:5" x14ac:dyDescent="0.25">
      <c r="A467" s="349" t="s">
        <v>282</v>
      </c>
      <c r="B467" s="350" t="s">
        <v>1790</v>
      </c>
      <c r="C467" s="350" t="s">
        <v>1789</v>
      </c>
      <c r="D467" s="350" t="s">
        <v>5</v>
      </c>
      <c r="E467" s="351" t="s">
        <v>2485</v>
      </c>
    </row>
    <row r="468" spans="1:5" x14ac:dyDescent="0.25">
      <c r="A468" s="349" t="s">
        <v>282</v>
      </c>
      <c r="B468" s="350" t="s">
        <v>1788</v>
      </c>
      <c r="C468" s="350" t="s">
        <v>1787</v>
      </c>
      <c r="D468" s="350" t="s">
        <v>5</v>
      </c>
      <c r="E468" s="351" t="s">
        <v>2491</v>
      </c>
    </row>
    <row r="469" spans="1:5" x14ac:dyDescent="0.25">
      <c r="A469" s="349" t="s">
        <v>282</v>
      </c>
      <c r="B469" s="350" t="s">
        <v>1786</v>
      </c>
      <c r="C469" s="350" t="s">
        <v>1785</v>
      </c>
      <c r="D469" s="350" t="s">
        <v>5</v>
      </c>
      <c r="E469" s="351" t="s">
        <v>2485</v>
      </c>
    </row>
    <row r="470" spans="1:5" x14ac:dyDescent="0.25">
      <c r="A470" s="349" t="s">
        <v>282</v>
      </c>
      <c r="B470" s="350" t="s">
        <v>1784</v>
      </c>
      <c r="C470" s="350" t="s">
        <v>1783</v>
      </c>
      <c r="D470" s="350" t="s">
        <v>5</v>
      </c>
      <c r="E470" s="351" t="s">
        <v>2494</v>
      </c>
    </row>
    <row r="471" spans="1:5" x14ac:dyDescent="0.25">
      <c r="A471" s="349" t="s">
        <v>282</v>
      </c>
      <c r="B471" s="350" t="s">
        <v>295</v>
      </c>
      <c r="C471" s="350" t="s">
        <v>296</v>
      </c>
      <c r="D471" s="350" t="s">
        <v>3</v>
      </c>
      <c r="E471" s="351" t="s">
        <v>3</v>
      </c>
    </row>
    <row r="472" spans="1:5" x14ac:dyDescent="0.25">
      <c r="A472" s="349" t="s">
        <v>282</v>
      </c>
      <c r="B472" s="350" t="s">
        <v>1782</v>
      </c>
      <c r="C472" s="350" t="s">
        <v>1781</v>
      </c>
      <c r="D472" s="350" t="s">
        <v>5</v>
      </c>
      <c r="E472" s="351" t="s">
        <v>2495</v>
      </c>
    </row>
    <row r="473" spans="1:5" x14ac:dyDescent="0.25">
      <c r="A473" s="349" t="s">
        <v>282</v>
      </c>
      <c r="B473" s="350" t="s">
        <v>1780</v>
      </c>
      <c r="C473" s="350" t="s">
        <v>1779</v>
      </c>
      <c r="D473" s="350" t="s">
        <v>5</v>
      </c>
      <c r="E473" s="351" t="s">
        <v>2495</v>
      </c>
    </row>
    <row r="474" spans="1:5" x14ac:dyDescent="0.25">
      <c r="A474" s="349" t="s">
        <v>282</v>
      </c>
      <c r="B474" s="350" t="s">
        <v>1778</v>
      </c>
      <c r="C474" s="350" t="s">
        <v>1777</v>
      </c>
      <c r="D474" s="350" t="s">
        <v>5</v>
      </c>
      <c r="E474" s="351" t="s">
        <v>2488</v>
      </c>
    </row>
    <row r="475" spans="1:5" x14ac:dyDescent="0.25">
      <c r="A475" s="349" t="s">
        <v>282</v>
      </c>
      <c r="B475" s="350" t="s">
        <v>1776</v>
      </c>
      <c r="C475" s="350" t="s">
        <v>1775</v>
      </c>
      <c r="D475" s="350" t="s">
        <v>5</v>
      </c>
      <c r="E475" s="351" t="s">
        <v>2488</v>
      </c>
    </row>
    <row r="476" spans="1:5" x14ac:dyDescent="0.25">
      <c r="A476" s="349" t="s">
        <v>282</v>
      </c>
      <c r="B476" s="350" t="s">
        <v>297</v>
      </c>
      <c r="C476" s="350" t="s">
        <v>298</v>
      </c>
      <c r="D476" s="350" t="s">
        <v>17</v>
      </c>
      <c r="E476" s="351" t="s">
        <v>2484</v>
      </c>
    </row>
    <row r="477" spans="1:5" x14ac:dyDescent="0.25">
      <c r="A477" s="349" t="s">
        <v>282</v>
      </c>
      <c r="B477" s="350" t="s">
        <v>299</v>
      </c>
      <c r="C477" s="350" t="s">
        <v>300</v>
      </c>
      <c r="D477" s="350" t="s">
        <v>17</v>
      </c>
      <c r="E477" s="351" t="s">
        <v>2482</v>
      </c>
    </row>
    <row r="478" spans="1:5" x14ac:dyDescent="0.25">
      <c r="A478" s="349" t="s">
        <v>282</v>
      </c>
      <c r="B478" s="350" t="s">
        <v>301</v>
      </c>
      <c r="C478" s="350" t="s">
        <v>302</v>
      </c>
      <c r="D478" s="350" t="s">
        <v>14</v>
      </c>
      <c r="E478" s="351" t="s">
        <v>2481</v>
      </c>
    </row>
    <row r="479" spans="1:5" x14ac:dyDescent="0.25">
      <c r="A479" s="349" t="s">
        <v>282</v>
      </c>
      <c r="B479" s="350" t="s">
        <v>303</v>
      </c>
      <c r="C479" s="350" t="s">
        <v>304</v>
      </c>
      <c r="D479" s="350" t="s">
        <v>17</v>
      </c>
      <c r="E479" s="351" t="s">
        <v>2482</v>
      </c>
    </row>
    <row r="480" spans="1:5" x14ac:dyDescent="0.25">
      <c r="A480" s="349" t="s">
        <v>282</v>
      </c>
      <c r="B480" s="350" t="s">
        <v>305</v>
      </c>
      <c r="C480" s="350" t="s">
        <v>306</v>
      </c>
      <c r="D480" s="350" t="s">
        <v>17</v>
      </c>
      <c r="E480" s="351" t="s">
        <v>2482</v>
      </c>
    </row>
    <row r="481" spans="1:5" x14ac:dyDescent="0.25">
      <c r="A481" s="349" t="s">
        <v>282</v>
      </c>
      <c r="B481" s="350" t="s">
        <v>1774</v>
      </c>
      <c r="C481" s="350" t="s">
        <v>1773</v>
      </c>
      <c r="D481" s="350" t="s">
        <v>9</v>
      </c>
      <c r="E481" s="351" t="s">
        <v>2490</v>
      </c>
    </row>
    <row r="482" spans="1:5" x14ac:dyDescent="0.25">
      <c r="A482" s="349" t="s">
        <v>282</v>
      </c>
      <c r="B482" s="350" t="s">
        <v>1772</v>
      </c>
      <c r="C482" s="350" t="s">
        <v>1771</v>
      </c>
      <c r="D482" s="350" t="s">
        <v>17</v>
      </c>
      <c r="E482" s="351" t="s">
        <v>2484</v>
      </c>
    </row>
    <row r="483" spans="1:5" x14ac:dyDescent="0.25">
      <c r="A483" s="349" t="s">
        <v>282</v>
      </c>
      <c r="B483" s="350" t="s">
        <v>1770</v>
      </c>
      <c r="C483" s="350" t="s">
        <v>1769</v>
      </c>
      <c r="D483" s="350" t="s">
        <v>5</v>
      </c>
      <c r="E483" s="351" t="s">
        <v>2485</v>
      </c>
    </row>
    <row r="484" spans="1:5" x14ac:dyDescent="0.25">
      <c r="A484" s="349" t="s">
        <v>282</v>
      </c>
      <c r="B484" s="350" t="s">
        <v>1768</v>
      </c>
      <c r="C484" s="350" t="s">
        <v>1767</v>
      </c>
      <c r="D484" s="350" t="s">
        <v>5</v>
      </c>
      <c r="E484" s="351" t="s">
        <v>2485</v>
      </c>
    </row>
    <row r="485" spans="1:5" x14ac:dyDescent="0.25">
      <c r="A485" s="349" t="s">
        <v>282</v>
      </c>
      <c r="B485" s="350" t="s">
        <v>307</v>
      </c>
      <c r="C485" s="350" t="s">
        <v>308</v>
      </c>
      <c r="D485" s="350" t="s">
        <v>14</v>
      </c>
      <c r="E485" s="351" t="s">
        <v>2486</v>
      </c>
    </row>
    <row r="486" spans="1:5" x14ac:dyDescent="0.25">
      <c r="A486" s="349" t="s">
        <v>282</v>
      </c>
      <c r="B486" s="350" t="s">
        <v>1766</v>
      </c>
      <c r="C486" s="350" t="s">
        <v>1765</v>
      </c>
      <c r="D486" s="350" t="s">
        <v>5</v>
      </c>
      <c r="E486" s="351" t="s">
        <v>2496</v>
      </c>
    </row>
    <row r="487" spans="1:5" x14ac:dyDescent="0.25">
      <c r="A487" s="349" t="s">
        <v>282</v>
      </c>
      <c r="B487" s="350" t="s">
        <v>1764</v>
      </c>
      <c r="C487" s="350" t="s">
        <v>1763</v>
      </c>
      <c r="D487" s="350" t="s">
        <v>5</v>
      </c>
      <c r="E487" s="351" t="s">
        <v>2479</v>
      </c>
    </row>
    <row r="488" spans="1:5" x14ac:dyDescent="0.25">
      <c r="A488" s="349" t="s">
        <v>282</v>
      </c>
      <c r="B488" s="350" t="s">
        <v>309</v>
      </c>
      <c r="C488" s="350" t="s">
        <v>310</v>
      </c>
      <c r="D488" s="350" t="s">
        <v>14</v>
      </c>
      <c r="E488" s="351" t="s">
        <v>2481</v>
      </c>
    </row>
    <row r="489" spans="1:5" x14ac:dyDescent="0.25">
      <c r="A489" s="349" t="s">
        <v>282</v>
      </c>
      <c r="B489" s="350" t="s">
        <v>1762</v>
      </c>
      <c r="C489" s="350" t="s">
        <v>1761</v>
      </c>
      <c r="D489" s="350" t="s">
        <v>5</v>
      </c>
      <c r="E489" s="351" t="s">
        <v>2480</v>
      </c>
    </row>
    <row r="490" spans="1:5" x14ac:dyDescent="0.25">
      <c r="A490" s="349" t="s">
        <v>282</v>
      </c>
      <c r="B490" s="350" t="s">
        <v>311</v>
      </c>
      <c r="C490" s="350" t="s">
        <v>312</v>
      </c>
      <c r="D490" s="350" t="s">
        <v>14</v>
      </c>
      <c r="E490" s="351" t="s">
        <v>2481</v>
      </c>
    </row>
    <row r="491" spans="1:5" x14ac:dyDescent="0.25">
      <c r="A491" s="349" t="s">
        <v>282</v>
      </c>
      <c r="B491" s="350" t="s">
        <v>313</v>
      </c>
      <c r="C491" s="350" t="s">
        <v>314</v>
      </c>
      <c r="D491" s="350" t="s">
        <v>14</v>
      </c>
      <c r="E491" s="351" t="s">
        <v>2486</v>
      </c>
    </row>
    <row r="492" spans="1:5" x14ac:dyDescent="0.25">
      <c r="A492" s="349" t="s">
        <v>282</v>
      </c>
      <c r="B492" s="350" t="s">
        <v>315</v>
      </c>
      <c r="C492" s="350" t="s">
        <v>316</v>
      </c>
      <c r="D492" s="350" t="s">
        <v>14</v>
      </c>
      <c r="E492" s="351" t="s">
        <v>2481</v>
      </c>
    </row>
    <row r="493" spans="1:5" x14ac:dyDescent="0.25">
      <c r="A493" s="349" t="s">
        <v>282</v>
      </c>
      <c r="B493" s="350" t="s">
        <v>1760</v>
      </c>
      <c r="C493" s="350" t="s">
        <v>1759</v>
      </c>
      <c r="D493" s="350" t="s">
        <v>20</v>
      </c>
      <c r="E493" s="351" t="s">
        <v>2489</v>
      </c>
    </row>
    <row r="494" spans="1:5" x14ac:dyDescent="0.25">
      <c r="A494" s="349" t="s">
        <v>282</v>
      </c>
      <c r="B494" s="350" t="s">
        <v>317</v>
      </c>
      <c r="C494" s="350" t="s">
        <v>318</v>
      </c>
      <c r="D494" s="350" t="s">
        <v>17</v>
      </c>
      <c r="E494" s="351" t="s">
        <v>2482</v>
      </c>
    </row>
    <row r="495" spans="1:5" x14ac:dyDescent="0.25">
      <c r="A495" s="349" t="s">
        <v>282</v>
      </c>
      <c r="B495" s="350" t="s">
        <v>319</v>
      </c>
      <c r="C495" s="350" t="s">
        <v>320</v>
      </c>
      <c r="D495" s="350" t="s">
        <v>14</v>
      </c>
      <c r="E495" s="351" t="s">
        <v>2481</v>
      </c>
    </row>
    <row r="496" spans="1:5" x14ac:dyDescent="0.25">
      <c r="A496" s="349" t="s">
        <v>282</v>
      </c>
      <c r="B496" s="350" t="s">
        <v>1758</v>
      </c>
      <c r="C496" s="350" t="s">
        <v>1757</v>
      </c>
      <c r="D496" s="350" t="s">
        <v>20</v>
      </c>
      <c r="E496" s="351" t="s">
        <v>2492</v>
      </c>
    </row>
    <row r="497" spans="1:5" x14ac:dyDescent="0.25">
      <c r="A497" s="349" t="s">
        <v>282</v>
      </c>
      <c r="B497" s="350" t="s">
        <v>1756</v>
      </c>
      <c r="C497" s="350" t="s">
        <v>1755</v>
      </c>
      <c r="D497" s="350" t="s">
        <v>9</v>
      </c>
      <c r="E497" s="351" t="s">
        <v>2490</v>
      </c>
    </row>
    <row r="498" spans="1:5" x14ac:dyDescent="0.25">
      <c r="A498" s="349" t="s">
        <v>282</v>
      </c>
      <c r="B498" s="350" t="s">
        <v>1754</v>
      </c>
      <c r="C498" s="350" t="s">
        <v>1753</v>
      </c>
      <c r="D498" s="350" t="s">
        <v>4</v>
      </c>
      <c r="E498" s="351" t="s">
        <v>4</v>
      </c>
    </row>
    <row r="499" spans="1:5" x14ac:dyDescent="0.25">
      <c r="A499" s="349" t="s">
        <v>282</v>
      </c>
      <c r="B499" s="350" t="s">
        <v>1752</v>
      </c>
      <c r="C499" s="350" t="s">
        <v>1751</v>
      </c>
      <c r="D499" s="350" t="s">
        <v>4</v>
      </c>
      <c r="E499" s="351" t="s">
        <v>4</v>
      </c>
    </row>
    <row r="500" spans="1:5" x14ac:dyDescent="0.25">
      <c r="A500" s="349" t="s">
        <v>282</v>
      </c>
      <c r="B500" s="350" t="s">
        <v>1750</v>
      </c>
      <c r="C500" s="350" t="s">
        <v>1749</v>
      </c>
      <c r="D500" s="350" t="s">
        <v>5</v>
      </c>
      <c r="E500" s="351" t="s">
        <v>2494</v>
      </c>
    </row>
    <row r="501" spans="1:5" x14ac:dyDescent="0.25">
      <c r="A501" s="349" t="s">
        <v>282</v>
      </c>
      <c r="B501" s="350" t="s">
        <v>1748</v>
      </c>
      <c r="C501" s="350" t="s">
        <v>1747</v>
      </c>
      <c r="D501" s="350" t="s">
        <v>5</v>
      </c>
      <c r="E501" s="351" t="s">
        <v>2485</v>
      </c>
    </row>
    <row r="502" spans="1:5" x14ac:dyDescent="0.25">
      <c r="A502" s="349" t="s">
        <v>282</v>
      </c>
      <c r="B502" s="350" t="s">
        <v>1746</v>
      </c>
      <c r="C502" s="350" t="s">
        <v>1745</v>
      </c>
      <c r="D502" s="350" t="s">
        <v>5</v>
      </c>
      <c r="E502" s="351" t="s">
        <v>2494</v>
      </c>
    </row>
    <row r="503" spans="1:5" x14ac:dyDescent="0.25">
      <c r="A503" s="349" t="s">
        <v>282</v>
      </c>
      <c r="B503" s="350" t="s">
        <v>1744</v>
      </c>
      <c r="C503" s="350" t="s">
        <v>1743</v>
      </c>
      <c r="D503" s="350" t="s">
        <v>5</v>
      </c>
      <c r="E503" s="351" t="s">
        <v>2485</v>
      </c>
    </row>
    <row r="504" spans="1:5" x14ac:dyDescent="0.25">
      <c r="A504" s="349" t="s">
        <v>282</v>
      </c>
      <c r="B504" s="350" t="s">
        <v>1742</v>
      </c>
      <c r="C504" s="350" t="s">
        <v>1741</v>
      </c>
      <c r="D504" s="350" t="s">
        <v>20</v>
      </c>
      <c r="E504" s="351" t="s">
        <v>2492</v>
      </c>
    </row>
    <row r="505" spans="1:5" x14ac:dyDescent="0.25">
      <c r="A505" s="349" t="s">
        <v>282</v>
      </c>
      <c r="B505" s="350" t="s">
        <v>1740</v>
      </c>
      <c r="C505" s="350" t="s">
        <v>1739</v>
      </c>
      <c r="D505" s="350" t="s">
        <v>5</v>
      </c>
      <c r="E505" s="351" t="s">
        <v>2488</v>
      </c>
    </row>
    <row r="506" spans="1:5" x14ac:dyDescent="0.25">
      <c r="A506" s="349" t="s">
        <v>282</v>
      </c>
      <c r="B506" s="350" t="s">
        <v>1738</v>
      </c>
      <c r="C506" s="350" t="s">
        <v>1737</v>
      </c>
      <c r="D506" s="350" t="s">
        <v>5</v>
      </c>
      <c r="E506" s="351" t="s">
        <v>2488</v>
      </c>
    </row>
    <row r="507" spans="1:5" x14ac:dyDescent="0.25">
      <c r="A507" s="349" t="s">
        <v>282</v>
      </c>
      <c r="B507" s="350" t="s">
        <v>321</v>
      </c>
      <c r="C507" s="350" t="s">
        <v>322</v>
      </c>
      <c r="D507" s="350" t="s">
        <v>14</v>
      </c>
      <c r="E507" s="351" t="s">
        <v>2481</v>
      </c>
    </row>
    <row r="508" spans="1:5" x14ac:dyDescent="0.25">
      <c r="A508" s="349" t="s">
        <v>282</v>
      </c>
      <c r="B508" s="350" t="s">
        <v>323</v>
      </c>
      <c r="C508" s="350" t="s">
        <v>324</v>
      </c>
      <c r="D508" s="350" t="s">
        <v>17</v>
      </c>
      <c r="E508" s="351" t="s">
        <v>2482</v>
      </c>
    </row>
    <row r="509" spans="1:5" x14ac:dyDescent="0.25">
      <c r="A509" s="349" t="s">
        <v>282</v>
      </c>
      <c r="B509" s="350" t="s">
        <v>1736</v>
      </c>
      <c r="C509" s="350" t="s">
        <v>1735</v>
      </c>
      <c r="D509" s="350" t="s">
        <v>20</v>
      </c>
      <c r="E509" s="351" t="s">
        <v>2483</v>
      </c>
    </row>
    <row r="510" spans="1:5" x14ac:dyDescent="0.25">
      <c r="A510" s="349" t="s">
        <v>282</v>
      </c>
      <c r="B510" s="350" t="s">
        <v>325</v>
      </c>
      <c r="C510" s="350" t="s">
        <v>326</v>
      </c>
      <c r="D510" s="350" t="s">
        <v>17</v>
      </c>
      <c r="E510" s="351" t="s">
        <v>2482</v>
      </c>
    </row>
    <row r="511" spans="1:5" x14ac:dyDescent="0.25">
      <c r="A511" s="349" t="s">
        <v>282</v>
      </c>
      <c r="B511" s="350" t="s">
        <v>327</v>
      </c>
      <c r="C511" s="350" t="s">
        <v>328</v>
      </c>
      <c r="D511" s="350" t="s">
        <v>14</v>
      </c>
      <c r="E511" s="351" t="s">
        <v>2481</v>
      </c>
    </row>
    <row r="512" spans="1:5" x14ac:dyDescent="0.25">
      <c r="A512" s="349" t="s">
        <v>282</v>
      </c>
      <c r="B512" s="350" t="s">
        <v>329</v>
      </c>
      <c r="C512" s="350" t="s">
        <v>330</v>
      </c>
      <c r="D512" s="350" t="s">
        <v>17</v>
      </c>
      <c r="E512" s="351" t="s">
        <v>2484</v>
      </c>
    </row>
    <row r="513" spans="1:5" x14ac:dyDescent="0.25">
      <c r="A513" s="349" t="s">
        <v>282</v>
      </c>
      <c r="B513" s="350" t="s">
        <v>1734</v>
      </c>
      <c r="C513" s="350" t="s">
        <v>1733</v>
      </c>
      <c r="D513" s="350" t="s">
        <v>4</v>
      </c>
      <c r="E513" s="351" t="s">
        <v>4</v>
      </c>
    </row>
    <row r="514" spans="1:5" x14ac:dyDescent="0.25">
      <c r="A514" s="349" t="s">
        <v>282</v>
      </c>
      <c r="B514" s="350" t="s">
        <v>1732</v>
      </c>
      <c r="C514" s="350" t="s">
        <v>1731</v>
      </c>
      <c r="D514" s="350" t="s">
        <v>4</v>
      </c>
      <c r="E514" s="351" t="s">
        <v>4</v>
      </c>
    </row>
    <row r="515" spans="1:5" x14ac:dyDescent="0.25">
      <c r="A515" s="349" t="s">
        <v>282</v>
      </c>
      <c r="B515" s="350" t="s">
        <v>1730</v>
      </c>
      <c r="C515" s="350" t="s">
        <v>1729</v>
      </c>
      <c r="D515" s="350" t="s">
        <v>5</v>
      </c>
      <c r="E515" s="351" t="s">
        <v>2485</v>
      </c>
    </row>
    <row r="516" spans="1:5" x14ac:dyDescent="0.25">
      <c r="A516" s="349" t="s">
        <v>282</v>
      </c>
      <c r="B516" s="350" t="s">
        <v>1728</v>
      </c>
      <c r="C516" s="350" t="s">
        <v>1727</v>
      </c>
      <c r="D516" s="350" t="s">
        <v>5</v>
      </c>
      <c r="E516" s="351" t="s">
        <v>2485</v>
      </c>
    </row>
    <row r="517" spans="1:5" x14ac:dyDescent="0.25">
      <c r="A517" s="349" t="s">
        <v>282</v>
      </c>
      <c r="B517" s="350" t="s">
        <v>1726</v>
      </c>
      <c r="C517" s="350" t="s">
        <v>1725</v>
      </c>
      <c r="D517" s="350" t="s">
        <v>5</v>
      </c>
      <c r="E517" s="351" t="s">
        <v>2485</v>
      </c>
    </row>
    <row r="518" spans="1:5" x14ac:dyDescent="0.25">
      <c r="A518" s="349" t="s">
        <v>282</v>
      </c>
      <c r="B518" s="350" t="s">
        <v>1724</v>
      </c>
      <c r="C518" s="350" t="s">
        <v>1723</v>
      </c>
      <c r="D518" s="350" t="s">
        <v>5</v>
      </c>
      <c r="E518" s="351" t="s">
        <v>2488</v>
      </c>
    </row>
    <row r="519" spans="1:5" x14ac:dyDescent="0.25">
      <c r="A519" s="349" t="s">
        <v>282</v>
      </c>
      <c r="B519" s="350" t="s">
        <v>1722</v>
      </c>
      <c r="C519" s="350" t="s">
        <v>1721</v>
      </c>
      <c r="D519" s="350" t="s">
        <v>5</v>
      </c>
      <c r="E519" s="351" t="s">
        <v>2479</v>
      </c>
    </row>
    <row r="520" spans="1:5" x14ac:dyDescent="0.25">
      <c r="A520" s="349" t="s">
        <v>282</v>
      </c>
      <c r="B520" s="350" t="s">
        <v>1720</v>
      </c>
      <c r="C520" s="350" t="s">
        <v>1719</v>
      </c>
      <c r="D520" s="350" t="s">
        <v>5</v>
      </c>
      <c r="E520" s="351" t="s">
        <v>2488</v>
      </c>
    </row>
    <row r="521" spans="1:5" x14ac:dyDescent="0.25">
      <c r="A521" s="349" t="s">
        <v>282</v>
      </c>
      <c r="B521" s="350" t="s">
        <v>1718</v>
      </c>
      <c r="C521" s="350" t="s">
        <v>1717</v>
      </c>
      <c r="D521" s="350" t="s">
        <v>5</v>
      </c>
      <c r="E521" s="351" t="s">
        <v>2485</v>
      </c>
    </row>
    <row r="522" spans="1:5" x14ac:dyDescent="0.25">
      <c r="A522" s="349" t="s">
        <v>282</v>
      </c>
      <c r="B522" s="350" t="s">
        <v>331</v>
      </c>
      <c r="C522" s="350" t="s">
        <v>332</v>
      </c>
      <c r="D522" s="350" t="s">
        <v>5</v>
      </c>
      <c r="E522" s="351" t="s">
        <v>2480</v>
      </c>
    </row>
    <row r="523" spans="1:5" x14ac:dyDescent="0.25">
      <c r="A523" s="349" t="s">
        <v>282</v>
      </c>
      <c r="B523" s="350" t="s">
        <v>333</v>
      </c>
      <c r="C523" s="350" t="s">
        <v>334</v>
      </c>
      <c r="D523" s="350" t="s">
        <v>5</v>
      </c>
      <c r="E523" s="351" t="s">
        <v>2480</v>
      </c>
    </row>
    <row r="524" spans="1:5" x14ac:dyDescent="0.25">
      <c r="A524" s="349" t="s">
        <v>282</v>
      </c>
      <c r="B524" s="350" t="s">
        <v>335</v>
      </c>
      <c r="C524" s="350" t="s">
        <v>336</v>
      </c>
      <c r="D524" s="350" t="s">
        <v>5</v>
      </c>
      <c r="E524" s="351" t="s">
        <v>2480</v>
      </c>
    </row>
    <row r="525" spans="1:5" x14ac:dyDescent="0.25">
      <c r="A525" s="349" t="s">
        <v>282</v>
      </c>
      <c r="B525" s="350" t="s">
        <v>337</v>
      </c>
      <c r="C525" s="350" t="s">
        <v>338</v>
      </c>
      <c r="D525" s="350" t="s">
        <v>17</v>
      </c>
      <c r="E525" s="351" t="s">
        <v>2482</v>
      </c>
    </row>
    <row r="526" spans="1:5" x14ac:dyDescent="0.25">
      <c r="A526" s="349" t="s">
        <v>282</v>
      </c>
      <c r="B526" s="350" t="s">
        <v>339</v>
      </c>
      <c r="C526" s="350" t="s">
        <v>340</v>
      </c>
      <c r="D526" s="350" t="s">
        <v>17</v>
      </c>
      <c r="E526" s="351" t="s">
        <v>2482</v>
      </c>
    </row>
    <row r="527" spans="1:5" x14ac:dyDescent="0.25">
      <c r="A527" s="349" t="s">
        <v>282</v>
      </c>
      <c r="B527" s="350" t="s">
        <v>341</v>
      </c>
      <c r="C527" s="350" t="s">
        <v>342</v>
      </c>
      <c r="D527" s="350" t="s">
        <v>17</v>
      </c>
      <c r="E527" s="351" t="s">
        <v>2482</v>
      </c>
    </row>
    <row r="528" spans="1:5" x14ac:dyDescent="0.25">
      <c r="A528" s="349" t="s">
        <v>282</v>
      </c>
      <c r="B528" s="350" t="s">
        <v>1716</v>
      </c>
      <c r="C528" s="350" t="s">
        <v>1715</v>
      </c>
      <c r="D528" s="350" t="s">
        <v>20</v>
      </c>
      <c r="E528" s="351" t="s">
        <v>2489</v>
      </c>
    </row>
    <row r="529" spans="1:5" x14ac:dyDescent="0.25">
      <c r="A529" s="349" t="s">
        <v>282</v>
      </c>
      <c r="B529" s="350" t="s">
        <v>1714</v>
      </c>
      <c r="C529" s="350" t="s">
        <v>1713</v>
      </c>
      <c r="D529" s="350" t="s">
        <v>5</v>
      </c>
      <c r="E529" s="351" t="s">
        <v>2496</v>
      </c>
    </row>
    <row r="530" spans="1:5" x14ac:dyDescent="0.25">
      <c r="A530" s="349" t="s">
        <v>282</v>
      </c>
      <c r="B530" s="350" t="s">
        <v>1712</v>
      </c>
      <c r="C530" s="350" t="s">
        <v>1711</v>
      </c>
      <c r="D530" s="350" t="s">
        <v>5</v>
      </c>
      <c r="E530" s="351" t="s">
        <v>2495</v>
      </c>
    </row>
    <row r="531" spans="1:5" x14ac:dyDescent="0.25">
      <c r="A531" s="349" t="s">
        <v>282</v>
      </c>
      <c r="B531" s="350" t="s">
        <v>1710</v>
      </c>
      <c r="C531" s="350" t="s">
        <v>1709</v>
      </c>
      <c r="D531" s="350" t="s">
        <v>5</v>
      </c>
      <c r="E531" s="351" t="s">
        <v>2488</v>
      </c>
    </row>
    <row r="532" spans="1:5" x14ac:dyDescent="0.25">
      <c r="A532" s="349" t="s">
        <v>282</v>
      </c>
      <c r="B532" s="350" t="s">
        <v>1708</v>
      </c>
      <c r="C532" s="350" t="s">
        <v>1707</v>
      </c>
      <c r="D532" s="350" t="s">
        <v>5</v>
      </c>
      <c r="E532" s="351" t="s">
        <v>2488</v>
      </c>
    </row>
    <row r="533" spans="1:5" x14ac:dyDescent="0.25">
      <c r="A533" s="349" t="s">
        <v>282</v>
      </c>
      <c r="B533" s="350" t="s">
        <v>2390</v>
      </c>
      <c r="C533" s="350" t="s">
        <v>2389</v>
      </c>
      <c r="D533" s="350" t="s">
        <v>5</v>
      </c>
      <c r="E533" s="351" t="s">
        <v>2496</v>
      </c>
    </row>
    <row r="534" spans="1:5" x14ac:dyDescent="0.25">
      <c r="A534" s="349" t="s">
        <v>282</v>
      </c>
      <c r="B534" s="350" t="s">
        <v>1706</v>
      </c>
      <c r="C534" s="350" t="s">
        <v>1705</v>
      </c>
      <c r="D534" s="350" t="s">
        <v>5</v>
      </c>
      <c r="E534" s="351" t="s">
        <v>2488</v>
      </c>
    </row>
    <row r="535" spans="1:5" x14ac:dyDescent="0.25">
      <c r="A535" s="349" t="s">
        <v>282</v>
      </c>
      <c r="B535" s="350" t="s">
        <v>1704</v>
      </c>
      <c r="C535" s="350" t="s">
        <v>1703</v>
      </c>
      <c r="D535" s="350" t="s">
        <v>5</v>
      </c>
      <c r="E535" s="351" t="s">
        <v>2494</v>
      </c>
    </row>
    <row r="536" spans="1:5" x14ac:dyDescent="0.25">
      <c r="A536" s="349" t="s">
        <v>282</v>
      </c>
      <c r="B536" s="350" t="s">
        <v>1702</v>
      </c>
      <c r="C536" s="350" t="s">
        <v>1701</v>
      </c>
      <c r="D536" s="350" t="s">
        <v>5</v>
      </c>
      <c r="E536" s="351" t="s">
        <v>2488</v>
      </c>
    </row>
    <row r="537" spans="1:5" x14ac:dyDescent="0.25">
      <c r="A537" s="349" t="s">
        <v>282</v>
      </c>
      <c r="B537" s="350" t="s">
        <v>1700</v>
      </c>
      <c r="C537" s="350" t="s">
        <v>1699</v>
      </c>
      <c r="D537" s="350" t="s">
        <v>5</v>
      </c>
      <c r="E537" s="351" t="s">
        <v>2488</v>
      </c>
    </row>
    <row r="538" spans="1:5" x14ac:dyDescent="0.25">
      <c r="A538" s="349" t="s">
        <v>282</v>
      </c>
      <c r="B538" s="350" t="s">
        <v>1698</v>
      </c>
      <c r="C538" s="350" t="s">
        <v>1697</v>
      </c>
      <c r="D538" s="350" t="s">
        <v>5</v>
      </c>
      <c r="E538" s="351" t="s">
        <v>2488</v>
      </c>
    </row>
    <row r="539" spans="1:5" x14ac:dyDescent="0.25">
      <c r="A539" s="349" t="s">
        <v>282</v>
      </c>
      <c r="B539" s="350" t="s">
        <v>1696</v>
      </c>
      <c r="C539" s="350" t="s">
        <v>1695</v>
      </c>
      <c r="D539" s="350" t="s">
        <v>20</v>
      </c>
      <c r="E539" s="351" t="s">
        <v>2492</v>
      </c>
    </row>
    <row r="540" spans="1:5" x14ac:dyDescent="0.25">
      <c r="A540" s="349" t="s">
        <v>282</v>
      </c>
      <c r="B540" s="350" t="s">
        <v>1694</v>
      </c>
      <c r="C540" s="350" t="s">
        <v>1693</v>
      </c>
      <c r="D540" s="350" t="s">
        <v>4</v>
      </c>
      <c r="E540" s="351" t="s">
        <v>4</v>
      </c>
    </row>
    <row r="541" spans="1:5" x14ac:dyDescent="0.25">
      <c r="A541" s="349" t="s">
        <v>282</v>
      </c>
      <c r="B541" s="350" t="s">
        <v>1692</v>
      </c>
      <c r="C541" s="350" t="s">
        <v>1691</v>
      </c>
      <c r="D541" s="350" t="s">
        <v>20</v>
      </c>
      <c r="E541" s="351" t="s">
        <v>2492</v>
      </c>
    </row>
    <row r="542" spans="1:5" x14ac:dyDescent="0.25">
      <c r="A542" s="349" t="s">
        <v>282</v>
      </c>
      <c r="B542" s="350" t="s">
        <v>2469</v>
      </c>
      <c r="C542" s="350" t="s">
        <v>2468</v>
      </c>
      <c r="D542" s="350" t="s">
        <v>5</v>
      </c>
      <c r="E542" s="351" t="s">
        <v>2498</v>
      </c>
    </row>
    <row r="543" spans="1:5" x14ac:dyDescent="0.25">
      <c r="A543" s="349" t="s">
        <v>282</v>
      </c>
      <c r="B543" s="350" t="s">
        <v>343</v>
      </c>
      <c r="C543" s="350" t="s">
        <v>344</v>
      </c>
      <c r="D543" s="350" t="s">
        <v>14</v>
      </c>
      <c r="E543" s="351" t="s">
        <v>2481</v>
      </c>
    </row>
    <row r="544" spans="1:5" x14ac:dyDescent="0.25">
      <c r="A544" s="349" t="s">
        <v>282</v>
      </c>
      <c r="B544" s="350" t="s">
        <v>345</v>
      </c>
      <c r="C544" s="350" t="s">
        <v>346</v>
      </c>
      <c r="D544" s="350" t="s">
        <v>14</v>
      </c>
      <c r="E544" s="351" t="s">
        <v>2481</v>
      </c>
    </row>
    <row r="545" spans="1:5" x14ac:dyDescent="0.25">
      <c r="A545" s="349" t="s">
        <v>282</v>
      </c>
      <c r="B545" s="350" t="s">
        <v>347</v>
      </c>
      <c r="C545" s="350" t="s">
        <v>348</v>
      </c>
      <c r="D545" s="350" t="s">
        <v>14</v>
      </c>
      <c r="E545" s="351" t="s">
        <v>2481</v>
      </c>
    </row>
    <row r="546" spans="1:5" x14ac:dyDescent="0.25">
      <c r="A546" s="349" t="s">
        <v>282</v>
      </c>
      <c r="B546" s="350" t="s">
        <v>349</v>
      </c>
      <c r="C546" s="350" t="s">
        <v>350</v>
      </c>
      <c r="D546" s="350" t="s">
        <v>14</v>
      </c>
      <c r="E546" s="351" t="s">
        <v>2486</v>
      </c>
    </row>
    <row r="547" spans="1:5" x14ac:dyDescent="0.25">
      <c r="A547" s="349" t="s">
        <v>282</v>
      </c>
      <c r="B547" s="350" t="s">
        <v>1690</v>
      </c>
      <c r="C547" s="350" t="s">
        <v>1689</v>
      </c>
      <c r="D547" s="350" t="s">
        <v>4</v>
      </c>
      <c r="E547" s="351" t="s">
        <v>4</v>
      </c>
    </row>
    <row r="548" spans="1:5" x14ac:dyDescent="0.25">
      <c r="A548" s="349" t="s">
        <v>282</v>
      </c>
      <c r="B548" s="350" t="s">
        <v>1688</v>
      </c>
      <c r="C548" s="350" t="s">
        <v>1687</v>
      </c>
      <c r="D548" s="350" t="s">
        <v>5</v>
      </c>
      <c r="E548" s="351" t="s">
        <v>2491</v>
      </c>
    </row>
    <row r="549" spans="1:5" x14ac:dyDescent="0.25">
      <c r="A549" s="349" t="s">
        <v>282</v>
      </c>
      <c r="B549" s="350" t="s">
        <v>1686</v>
      </c>
      <c r="C549" s="350" t="s">
        <v>1685</v>
      </c>
      <c r="D549" s="350" t="s">
        <v>5</v>
      </c>
      <c r="E549" s="351" t="s">
        <v>2488</v>
      </c>
    </row>
    <row r="550" spans="1:5" x14ac:dyDescent="0.25">
      <c r="A550" s="349" t="s">
        <v>282</v>
      </c>
      <c r="B550" s="350" t="s">
        <v>1684</v>
      </c>
      <c r="C550" s="350" t="s">
        <v>1683</v>
      </c>
      <c r="D550" s="350" t="s">
        <v>5</v>
      </c>
      <c r="E550" s="351" t="s">
        <v>2488</v>
      </c>
    </row>
    <row r="551" spans="1:5" x14ac:dyDescent="0.25">
      <c r="A551" s="349" t="s">
        <v>282</v>
      </c>
      <c r="B551" s="350" t="s">
        <v>351</v>
      </c>
      <c r="C551" s="350" t="s">
        <v>352</v>
      </c>
      <c r="D551" s="350" t="s">
        <v>5</v>
      </c>
      <c r="E551" s="351" t="s">
        <v>2480</v>
      </c>
    </row>
    <row r="552" spans="1:5" x14ac:dyDescent="0.25">
      <c r="A552" s="349" t="s">
        <v>282</v>
      </c>
      <c r="B552" s="350" t="s">
        <v>1682</v>
      </c>
      <c r="C552" s="350" t="s">
        <v>1681</v>
      </c>
      <c r="D552" s="350" t="s">
        <v>5</v>
      </c>
      <c r="E552" s="351" t="s">
        <v>2485</v>
      </c>
    </row>
    <row r="553" spans="1:5" x14ac:dyDescent="0.25">
      <c r="A553" s="349" t="s">
        <v>282</v>
      </c>
      <c r="B553" s="350" t="s">
        <v>353</v>
      </c>
      <c r="C553" s="350" t="s">
        <v>354</v>
      </c>
      <c r="D553" s="350" t="s">
        <v>3</v>
      </c>
      <c r="E553" s="351" t="s">
        <v>3</v>
      </c>
    </row>
    <row r="554" spans="1:5" x14ac:dyDescent="0.25">
      <c r="A554" s="349" t="s">
        <v>282</v>
      </c>
      <c r="B554" s="350" t="s">
        <v>1680</v>
      </c>
      <c r="C554" s="350" t="s">
        <v>1679</v>
      </c>
      <c r="D554" s="350" t="s">
        <v>14</v>
      </c>
      <c r="E554" s="351" t="s">
        <v>2486</v>
      </c>
    </row>
    <row r="555" spans="1:5" x14ac:dyDescent="0.25">
      <c r="A555" s="349" t="s">
        <v>282</v>
      </c>
      <c r="B555" s="350" t="s">
        <v>355</v>
      </c>
      <c r="C555" s="350" t="s">
        <v>356</v>
      </c>
      <c r="D555" s="350" t="s">
        <v>14</v>
      </c>
      <c r="E555" s="351" t="s">
        <v>2481</v>
      </c>
    </row>
    <row r="556" spans="1:5" x14ac:dyDescent="0.25">
      <c r="A556" s="349" t="s">
        <v>282</v>
      </c>
      <c r="B556" s="350" t="s">
        <v>357</v>
      </c>
      <c r="C556" s="350" t="s">
        <v>358</v>
      </c>
      <c r="D556" s="350" t="s">
        <v>14</v>
      </c>
      <c r="E556" s="351" t="s">
        <v>2481</v>
      </c>
    </row>
    <row r="557" spans="1:5" x14ac:dyDescent="0.25">
      <c r="A557" s="349" t="s">
        <v>282</v>
      </c>
      <c r="B557" s="350" t="s">
        <v>1678</v>
      </c>
      <c r="C557" s="350" t="s">
        <v>1677</v>
      </c>
      <c r="D557" s="350" t="s">
        <v>4</v>
      </c>
      <c r="E557" s="351" t="s">
        <v>4</v>
      </c>
    </row>
    <row r="558" spans="1:5" x14ac:dyDescent="0.25">
      <c r="A558" s="349" t="s">
        <v>282</v>
      </c>
      <c r="B558" s="350" t="s">
        <v>1676</v>
      </c>
      <c r="C558" s="350" t="s">
        <v>1675</v>
      </c>
      <c r="D558" s="350" t="s">
        <v>4</v>
      </c>
      <c r="E558" s="351" t="s">
        <v>4</v>
      </c>
    </row>
    <row r="559" spans="1:5" x14ac:dyDescent="0.25">
      <c r="A559" s="349" t="s">
        <v>282</v>
      </c>
      <c r="B559" s="350" t="s">
        <v>1674</v>
      </c>
      <c r="C559" s="350" t="s">
        <v>1673</v>
      </c>
      <c r="D559" s="350" t="s">
        <v>4</v>
      </c>
      <c r="E559" s="351" t="s">
        <v>4</v>
      </c>
    </row>
    <row r="560" spans="1:5" x14ac:dyDescent="0.25">
      <c r="A560" s="349" t="s">
        <v>282</v>
      </c>
      <c r="B560" s="350" t="s">
        <v>1672</v>
      </c>
      <c r="C560" s="350" t="s">
        <v>1671</v>
      </c>
      <c r="D560" s="350" t="s">
        <v>5</v>
      </c>
      <c r="E560" s="351" t="s">
        <v>2479</v>
      </c>
    </row>
    <row r="561" spans="1:5" x14ac:dyDescent="0.25">
      <c r="A561" s="349" t="s">
        <v>282</v>
      </c>
      <c r="B561" s="350" t="s">
        <v>1670</v>
      </c>
      <c r="C561" s="350" t="s">
        <v>1669</v>
      </c>
      <c r="D561" s="350" t="s">
        <v>5</v>
      </c>
      <c r="E561" s="351" t="s">
        <v>2488</v>
      </c>
    </row>
    <row r="562" spans="1:5" x14ac:dyDescent="0.25">
      <c r="A562" s="349" t="s">
        <v>282</v>
      </c>
      <c r="B562" s="350" t="s">
        <v>1668</v>
      </c>
      <c r="C562" s="350" t="s">
        <v>1667</v>
      </c>
      <c r="D562" s="350" t="s">
        <v>5</v>
      </c>
      <c r="E562" s="351" t="s">
        <v>2494</v>
      </c>
    </row>
    <row r="563" spans="1:5" x14ac:dyDescent="0.25">
      <c r="A563" s="349" t="s">
        <v>282</v>
      </c>
      <c r="B563" s="350" t="s">
        <v>359</v>
      </c>
      <c r="C563" s="350" t="s">
        <v>360</v>
      </c>
      <c r="D563" s="350" t="s">
        <v>17</v>
      </c>
      <c r="E563" s="351" t="s">
        <v>2484</v>
      </c>
    </row>
    <row r="564" spans="1:5" x14ac:dyDescent="0.25">
      <c r="A564" s="349" t="s">
        <v>282</v>
      </c>
      <c r="B564" s="350" t="s">
        <v>361</v>
      </c>
      <c r="C564" s="350" t="s">
        <v>362</v>
      </c>
      <c r="D564" s="350" t="s">
        <v>14</v>
      </c>
      <c r="E564" s="351" t="s">
        <v>2486</v>
      </c>
    </row>
    <row r="565" spans="1:5" x14ac:dyDescent="0.25">
      <c r="A565" s="349" t="s">
        <v>282</v>
      </c>
      <c r="B565" s="350" t="s">
        <v>1666</v>
      </c>
      <c r="C565" s="350" t="s">
        <v>1665</v>
      </c>
      <c r="D565" s="350" t="s">
        <v>17</v>
      </c>
      <c r="E565" s="351" t="s">
        <v>2484</v>
      </c>
    </row>
    <row r="566" spans="1:5" x14ac:dyDescent="0.25">
      <c r="A566" s="349" t="s">
        <v>282</v>
      </c>
      <c r="B566" s="350" t="s">
        <v>363</v>
      </c>
      <c r="C566" s="350" t="s">
        <v>364</v>
      </c>
      <c r="D566" s="350" t="s">
        <v>14</v>
      </c>
      <c r="E566" s="351" t="s">
        <v>2481</v>
      </c>
    </row>
    <row r="567" spans="1:5" x14ac:dyDescent="0.25">
      <c r="A567" s="349" t="s">
        <v>282</v>
      </c>
      <c r="B567" s="350" t="s">
        <v>365</v>
      </c>
      <c r="C567" s="350" t="s">
        <v>366</v>
      </c>
      <c r="D567" s="350" t="s">
        <v>14</v>
      </c>
      <c r="E567" s="351" t="s">
        <v>2486</v>
      </c>
    </row>
    <row r="568" spans="1:5" x14ac:dyDescent="0.25">
      <c r="A568" s="349" t="s">
        <v>282</v>
      </c>
      <c r="B568" s="350" t="s">
        <v>367</v>
      </c>
      <c r="C568" s="350" t="s">
        <v>368</v>
      </c>
      <c r="D568" s="350" t="s">
        <v>14</v>
      </c>
      <c r="E568" s="351" t="s">
        <v>2481</v>
      </c>
    </row>
    <row r="569" spans="1:5" x14ac:dyDescent="0.25">
      <c r="A569" s="349" t="s">
        <v>282</v>
      </c>
      <c r="B569" s="350" t="s">
        <v>1664</v>
      </c>
      <c r="C569" s="350" t="s">
        <v>1663</v>
      </c>
      <c r="D569" s="350" t="s">
        <v>4</v>
      </c>
      <c r="E569" s="351" t="s">
        <v>4</v>
      </c>
    </row>
    <row r="570" spans="1:5" x14ac:dyDescent="0.25">
      <c r="A570" s="349" t="s">
        <v>282</v>
      </c>
      <c r="B570" s="350" t="s">
        <v>1662</v>
      </c>
      <c r="C570" s="350" t="s">
        <v>1661</v>
      </c>
      <c r="D570" s="350" t="s">
        <v>5</v>
      </c>
      <c r="E570" s="351" t="s">
        <v>2488</v>
      </c>
    </row>
    <row r="571" spans="1:5" x14ac:dyDescent="0.25">
      <c r="A571" s="349" t="s">
        <v>282</v>
      </c>
      <c r="B571" s="350" t="s">
        <v>1660</v>
      </c>
      <c r="C571" s="350" t="s">
        <v>1659</v>
      </c>
      <c r="D571" s="350" t="s">
        <v>5</v>
      </c>
      <c r="E571" s="351" t="s">
        <v>2485</v>
      </c>
    </row>
    <row r="572" spans="1:5" x14ac:dyDescent="0.25">
      <c r="A572" s="349" t="s">
        <v>282</v>
      </c>
      <c r="B572" s="350" t="s">
        <v>1658</v>
      </c>
      <c r="C572" s="350" t="s">
        <v>1657</v>
      </c>
      <c r="D572" s="350" t="s">
        <v>9</v>
      </c>
      <c r="E572" s="351" t="s">
        <v>2493</v>
      </c>
    </row>
    <row r="573" spans="1:5" x14ac:dyDescent="0.25">
      <c r="A573" s="349" t="s">
        <v>282</v>
      </c>
      <c r="B573" s="350" t="s">
        <v>1656</v>
      </c>
      <c r="C573" s="350" t="s">
        <v>1655</v>
      </c>
      <c r="D573" s="350" t="s">
        <v>20</v>
      </c>
      <c r="E573" s="351" t="s">
        <v>2492</v>
      </c>
    </row>
    <row r="574" spans="1:5" x14ac:dyDescent="0.25">
      <c r="A574" s="349" t="s">
        <v>282</v>
      </c>
      <c r="B574" s="350" t="s">
        <v>1654</v>
      </c>
      <c r="C574" s="350" t="s">
        <v>1653</v>
      </c>
      <c r="D574" s="350" t="s">
        <v>5</v>
      </c>
      <c r="E574" s="351" t="s">
        <v>2479</v>
      </c>
    </row>
    <row r="575" spans="1:5" x14ac:dyDescent="0.25">
      <c r="A575" s="349" t="s">
        <v>282</v>
      </c>
      <c r="B575" s="350" t="s">
        <v>1652</v>
      </c>
      <c r="C575" s="350" t="s">
        <v>1651</v>
      </c>
      <c r="D575" s="350" t="s">
        <v>5</v>
      </c>
      <c r="E575" s="351" t="s">
        <v>2488</v>
      </c>
    </row>
    <row r="576" spans="1:5" x14ac:dyDescent="0.25">
      <c r="A576" s="349" t="s">
        <v>369</v>
      </c>
      <c r="B576" s="350" t="s">
        <v>370</v>
      </c>
      <c r="C576" s="350" t="s">
        <v>371</v>
      </c>
      <c r="D576" s="350" t="s">
        <v>14</v>
      </c>
      <c r="E576" s="351" t="s">
        <v>2481</v>
      </c>
    </row>
    <row r="577" spans="1:5" x14ac:dyDescent="0.25">
      <c r="A577" s="349" t="s">
        <v>369</v>
      </c>
      <c r="B577" s="350" t="s">
        <v>1650</v>
      </c>
      <c r="C577" s="350" t="s">
        <v>1649</v>
      </c>
      <c r="D577" s="350" t="s">
        <v>20</v>
      </c>
      <c r="E577" s="351" t="s">
        <v>2489</v>
      </c>
    </row>
    <row r="578" spans="1:5" x14ac:dyDescent="0.25">
      <c r="A578" s="349" t="s">
        <v>369</v>
      </c>
      <c r="B578" s="350" t="s">
        <v>372</v>
      </c>
      <c r="C578" s="350" t="s">
        <v>373</v>
      </c>
      <c r="D578" s="350" t="s">
        <v>17</v>
      </c>
      <c r="E578" s="351" t="s">
        <v>2482</v>
      </c>
    </row>
    <row r="579" spans="1:5" x14ac:dyDescent="0.25">
      <c r="A579" s="349" t="s">
        <v>369</v>
      </c>
      <c r="B579" s="350" t="s">
        <v>1648</v>
      </c>
      <c r="C579" s="350" t="s">
        <v>1647</v>
      </c>
      <c r="D579" s="350" t="s">
        <v>5</v>
      </c>
      <c r="E579" s="351" t="s">
        <v>2488</v>
      </c>
    </row>
    <row r="580" spans="1:5" x14ac:dyDescent="0.25">
      <c r="A580" s="349" t="s">
        <v>369</v>
      </c>
      <c r="B580" s="350" t="s">
        <v>1646</v>
      </c>
      <c r="C580" s="350" t="s">
        <v>1645</v>
      </c>
      <c r="D580" s="350" t="s">
        <v>20</v>
      </c>
      <c r="E580" s="351" t="s">
        <v>2489</v>
      </c>
    </row>
    <row r="581" spans="1:5" x14ac:dyDescent="0.25">
      <c r="A581" s="349" t="s">
        <v>369</v>
      </c>
      <c r="B581" s="350" t="s">
        <v>1644</v>
      </c>
      <c r="C581" s="350" t="s">
        <v>1643</v>
      </c>
      <c r="D581" s="350" t="s">
        <v>20</v>
      </c>
      <c r="E581" s="351" t="s">
        <v>2489</v>
      </c>
    </row>
    <row r="582" spans="1:5" x14ac:dyDescent="0.25">
      <c r="A582" s="349" t="s">
        <v>369</v>
      </c>
      <c r="B582" s="350" t="s">
        <v>1642</v>
      </c>
      <c r="C582" s="350" t="s">
        <v>1641</v>
      </c>
      <c r="D582" s="350" t="s">
        <v>20</v>
      </c>
      <c r="E582" s="351" t="s">
        <v>2492</v>
      </c>
    </row>
    <row r="583" spans="1:5" x14ac:dyDescent="0.25">
      <c r="A583" s="349" t="s">
        <v>369</v>
      </c>
      <c r="B583" s="350" t="s">
        <v>1640</v>
      </c>
      <c r="C583" s="350" t="s">
        <v>1639</v>
      </c>
      <c r="D583" s="350" t="s">
        <v>5</v>
      </c>
      <c r="E583" s="351" t="s">
        <v>2495</v>
      </c>
    </row>
    <row r="584" spans="1:5" x14ac:dyDescent="0.25">
      <c r="A584" s="349" t="s">
        <v>369</v>
      </c>
      <c r="B584" s="350" t="s">
        <v>2529</v>
      </c>
      <c r="C584" s="350" t="s">
        <v>2588</v>
      </c>
      <c r="D584" s="350" t="s">
        <v>5</v>
      </c>
      <c r="E584" s="351" t="s">
        <v>2496</v>
      </c>
    </row>
    <row r="585" spans="1:5" x14ac:dyDescent="0.25">
      <c r="A585" s="349" t="s">
        <v>369</v>
      </c>
      <c r="B585" s="350" t="s">
        <v>1638</v>
      </c>
      <c r="C585" s="350" t="s">
        <v>1637</v>
      </c>
      <c r="D585" s="350" t="s">
        <v>5</v>
      </c>
      <c r="E585" s="351" t="s">
        <v>2488</v>
      </c>
    </row>
    <row r="586" spans="1:5" x14ac:dyDescent="0.25">
      <c r="A586" s="349" t="s">
        <v>369</v>
      </c>
      <c r="B586" s="350" t="s">
        <v>2530</v>
      </c>
      <c r="C586" s="350" t="s">
        <v>2589</v>
      </c>
      <c r="D586" s="350" t="s">
        <v>5</v>
      </c>
      <c r="E586" s="351" t="s">
        <v>2494</v>
      </c>
    </row>
    <row r="587" spans="1:5" x14ac:dyDescent="0.25">
      <c r="A587" s="349" t="s">
        <v>369</v>
      </c>
      <c r="B587" s="350" t="s">
        <v>374</v>
      </c>
      <c r="C587" s="350" t="s">
        <v>375</v>
      </c>
      <c r="D587" s="350" t="s">
        <v>8</v>
      </c>
      <c r="E587" s="351" t="s">
        <v>8</v>
      </c>
    </row>
    <row r="588" spans="1:5" x14ac:dyDescent="0.25">
      <c r="A588" s="349" t="s">
        <v>369</v>
      </c>
      <c r="B588" s="350" t="s">
        <v>376</v>
      </c>
      <c r="C588" s="350" t="s">
        <v>377</v>
      </c>
      <c r="D588" s="350" t="s">
        <v>14</v>
      </c>
      <c r="E588" s="351" t="s">
        <v>2486</v>
      </c>
    </row>
    <row r="589" spans="1:5" x14ac:dyDescent="0.25">
      <c r="A589" s="349" t="s">
        <v>369</v>
      </c>
      <c r="B589" s="350" t="s">
        <v>378</v>
      </c>
      <c r="C589" s="350" t="s">
        <v>379</v>
      </c>
      <c r="D589" s="350" t="s">
        <v>17</v>
      </c>
      <c r="E589" s="351" t="s">
        <v>2482</v>
      </c>
    </row>
    <row r="590" spans="1:5" x14ac:dyDescent="0.25">
      <c r="A590" s="349" t="s">
        <v>369</v>
      </c>
      <c r="B590" s="350" t="s">
        <v>1636</v>
      </c>
      <c r="C590" s="350" t="s">
        <v>1635</v>
      </c>
      <c r="D590" s="350" t="s">
        <v>20</v>
      </c>
      <c r="E590" s="351" t="s">
        <v>2489</v>
      </c>
    </row>
    <row r="591" spans="1:5" x14ac:dyDescent="0.25">
      <c r="A591" s="349" t="s">
        <v>369</v>
      </c>
      <c r="B591" s="350" t="s">
        <v>1634</v>
      </c>
      <c r="C591" s="350" t="s">
        <v>1633</v>
      </c>
      <c r="D591" s="350" t="s">
        <v>20</v>
      </c>
      <c r="E591" s="351" t="s">
        <v>2489</v>
      </c>
    </row>
    <row r="592" spans="1:5" x14ac:dyDescent="0.25">
      <c r="A592" s="349" t="s">
        <v>369</v>
      </c>
      <c r="B592" s="350" t="s">
        <v>1632</v>
      </c>
      <c r="C592" s="350" t="s">
        <v>1631</v>
      </c>
      <c r="D592" s="350" t="s">
        <v>20</v>
      </c>
      <c r="E592" s="351" t="s">
        <v>2489</v>
      </c>
    </row>
    <row r="593" spans="1:5" x14ac:dyDescent="0.25">
      <c r="A593" s="349" t="s">
        <v>369</v>
      </c>
      <c r="B593" s="350" t="s">
        <v>1630</v>
      </c>
      <c r="C593" s="350" t="s">
        <v>1629</v>
      </c>
      <c r="D593" s="350" t="s">
        <v>4</v>
      </c>
      <c r="E593" s="351" t="s">
        <v>4</v>
      </c>
    </row>
    <row r="594" spans="1:5" x14ac:dyDescent="0.25">
      <c r="A594" s="349" t="s">
        <v>369</v>
      </c>
      <c r="B594" s="350" t="s">
        <v>1628</v>
      </c>
      <c r="C594" s="350" t="s">
        <v>1627</v>
      </c>
      <c r="D594" s="350" t="s">
        <v>5</v>
      </c>
      <c r="E594" s="351" t="s">
        <v>2488</v>
      </c>
    </row>
    <row r="595" spans="1:5" x14ac:dyDescent="0.25">
      <c r="A595" s="349" t="s">
        <v>369</v>
      </c>
      <c r="B595" s="350" t="s">
        <v>2531</v>
      </c>
      <c r="C595" s="350" t="s">
        <v>2590</v>
      </c>
      <c r="D595" s="350" t="s">
        <v>5</v>
      </c>
      <c r="E595" s="351" t="s">
        <v>2496</v>
      </c>
    </row>
    <row r="596" spans="1:5" x14ac:dyDescent="0.25">
      <c r="A596" s="349" t="s">
        <v>369</v>
      </c>
      <c r="B596" s="350" t="s">
        <v>1626</v>
      </c>
      <c r="C596" s="350" t="s">
        <v>1625</v>
      </c>
      <c r="D596" s="350" t="s">
        <v>5</v>
      </c>
      <c r="E596" s="351" t="s">
        <v>2488</v>
      </c>
    </row>
    <row r="597" spans="1:5" x14ac:dyDescent="0.25">
      <c r="A597" s="349" t="s">
        <v>369</v>
      </c>
      <c r="B597" s="350" t="s">
        <v>1624</v>
      </c>
      <c r="C597" s="350" t="s">
        <v>1623</v>
      </c>
      <c r="D597" s="350" t="s">
        <v>20</v>
      </c>
      <c r="E597" s="351" t="s">
        <v>2489</v>
      </c>
    </row>
    <row r="598" spans="1:5" x14ac:dyDescent="0.25">
      <c r="A598" s="349" t="s">
        <v>369</v>
      </c>
      <c r="B598" s="350" t="s">
        <v>1622</v>
      </c>
      <c r="C598" s="350" t="s">
        <v>1621</v>
      </c>
      <c r="D598" s="350" t="s">
        <v>5</v>
      </c>
      <c r="E598" s="351" t="s">
        <v>2488</v>
      </c>
    </row>
    <row r="599" spans="1:5" x14ac:dyDescent="0.25">
      <c r="A599" s="349" t="s">
        <v>369</v>
      </c>
      <c r="B599" s="350" t="s">
        <v>2532</v>
      </c>
      <c r="C599" s="350" t="s">
        <v>2591</v>
      </c>
      <c r="D599" s="350" t="s">
        <v>5</v>
      </c>
      <c r="E599" s="351" t="s">
        <v>2496</v>
      </c>
    </row>
    <row r="600" spans="1:5" x14ac:dyDescent="0.25">
      <c r="A600" s="349" t="s">
        <v>369</v>
      </c>
      <c r="B600" s="350" t="s">
        <v>1620</v>
      </c>
      <c r="C600" s="350" t="s">
        <v>1619</v>
      </c>
      <c r="D600" s="350" t="s">
        <v>5</v>
      </c>
      <c r="E600" s="351" t="s">
        <v>2479</v>
      </c>
    </row>
    <row r="601" spans="1:5" x14ac:dyDescent="0.25">
      <c r="A601" s="349" t="s">
        <v>369</v>
      </c>
      <c r="B601" s="350" t="s">
        <v>380</v>
      </c>
      <c r="C601" s="350" t="s">
        <v>381</v>
      </c>
      <c r="D601" s="350" t="s">
        <v>3</v>
      </c>
      <c r="E601" s="351" t="s">
        <v>3</v>
      </c>
    </row>
    <row r="602" spans="1:5" x14ac:dyDescent="0.25">
      <c r="A602" s="349" t="s">
        <v>369</v>
      </c>
      <c r="B602" s="350" t="s">
        <v>2438</v>
      </c>
      <c r="C602" s="350" t="s">
        <v>2437</v>
      </c>
      <c r="D602" s="350" t="s">
        <v>5</v>
      </c>
      <c r="E602" s="351" t="s">
        <v>2488</v>
      </c>
    </row>
    <row r="603" spans="1:5" x14ac:dyDescent="0.25">
      <c r="A603" s="349" t="s">
        <v>369</v>
      </c>
      <c r="B603" s="350" t="s">
        <v>1618</v>
      </c>
      <c r="C603" s="350" t="s">
        <v>1617</v>
      </c>
      <c r="D603" s="350" t="s">
        <v>20</v>
      </c>
      <c r="E603" s="351" t="s">
        <v>2489</v>
      </c>
    </row>
    <row r="604" spans="1:5" x14ac:dyDescent="0.25">
      <c r="A604" s="349" t="s">
        <v>369</v>
      </c>
      <c r="B604" s="350" t="s">
        <v>382</v>
      </c>
      <c r="C604" s="350" t="s">
        <v>383</v>
      </c>
      <c r="D604" s="350" t="s">
        <v>17</v>
      </c>
      <c r="E604" s="351" t="s">
        <v>2482</v>
      </c>
    </row>
    <row r="605" spans="1:5" x14ac:dyDescent="0.25">
      <c r="A605" s="349" t="s">
        <v>369</v>
      </c>
      <c r="B605" s="350" t="s">
        <v>2533</v>
      </c>
      <c r="C605" s="350" t="s">
        <v>2592</v>
      </c>
      <c r="D605" s="350" t="s">
        <v>5</v>
      </c>
      <c r="E605" s="351" t="s">
        <v>2494</v>
      </c>
    </row>
    <row r="606" spans="1:5" x14ac:dyDescent="0.25">
      <c r="A606" s="349" t="s">
        <v>369</v>
      </c>
      <c r="B606" s="350" t="s">
        <v>384</v>
      </c>
      <c r="C606" s="350" t="s">
        <v>385</v>
      </c>
      <c r="D606" s="350" t="s">
        <v>14</v>
      </c>
      <c r="E606" s="351" t="s">
        <v>2486</v>
      </c>
    </row>
    <row r="607" spans="1:5" x14ac:dyDescent="0.25">
      <c r="A607" s="349" t="s">
        <v>369</v>
      </c>
      <c r="B607" s="350" t="s">
        <v>1616</v>
      </c>
      <c r="C607" s="350" t="s">
        <v>1615</v>
      </c>
      <c r="D607" s="350" t="s">
        <v>5</v>
      </c>
      <c r="E607" s="351" t="s">
        <v>2488</v>
      </c>
    </row>
    <row r="608" spans="1:5" x14ac:dyDescent="0.25">
      <c r="A608" s="349" t="s">
        <v>369</v>
      </c>
      <c r="B608" s="350" t="s">
        <v>1614</v>
      </c>
      <c r="C608" s="350" t="s">
        <v>1613</v>
      </c>
      <c r="D608" s="350" t="s">
        <v>20</v>
      </c>
      <c r="E608" s="351" t="s">
        <v>2483</v>
      </c>
    </row>
    <row r="609" spans="1:5" x14ac:dyDescent="0.25">
      <c r="A609" s="349" t="s">
        <v>369</v>
      </c>
      <c r="B609" s="350" t="s">
        <v>1612</v>
      </c>
      <c r="C609" s="350" t="s">
        <v>1611</v>
      </c>
      <c r="D609" s="350" t="s">
        <v>20</v>
      </c>
      <c r="E609" s="351" t="s">
        <v>2489</v>
      </c>
    </row>
    <row r="610" spans="1:5" x14ac:dyDescent="0.25">
      <c r="A610" s="349" t="s">
        <v>369</v>
      </c>
      <c r="B610" s="350" t="s">
        <v>386</v>
      </c>
      <c r="C610" s="350" t="s">
        <v>387</v>
      </c>
      <c r="D610" s="350" t="s">
        <v>8</v>
      </c>
      <c r="E610" s="351" t="s">
        <v>8</v>
      </c>
    </row>
    <row r="611" spans="1:5" x14ac:dyDescent="0.25">
      <c r="A611" s="349" t="s">
        <v>369</v>
      </c>
      <c r="B611" s="350" t="s">
        <v>1610</v>
      </c>
      <c r="C611" s="350" t="s">
        <v>1609</v>
      </c>
      <c r="D611" s="350" t="s">
        <v>20</v>
      </c>
      <c r="E611" s="351" t="s">
        <v>2489</v>
      </c>
    </row>
    <row r="612" spans="1:5" x14ac:dyDescent="0.25">
      <c r="A612" s="349" t="s">
        <v>369</v>
      </c>
      <c r="B612" s="350" t="s">
        <v>1608</v>
      </c>
      <c r="C612" s="350" t="s">
        <v>1607</v>
      </c>
      <c r="D612" s="350" t="s">
        <v>20</v>
      </c>
      <c r="E612" s="351" t="s">
        <v>2489</v>
      </c>
    </row>
    <row r="613" spans="1:5" x14ac:dyDescent="0.25">
      <c r="A613" s="349" t="s">
        <v>369</v>
      </c>
      <c r="B613" s="350" t="s">
        <v>1606</v>
      </c>
      <c r="C613" s="350" t="s">
        <v>1605</v>
      </c>
      <c r="D613" s="350" t="s">
        <v>20</v>
      </c>
      <c r="E613" s="351" t="s">
        <v>2489</v>
      </c>
    </row>
    <row r="614" spans="1:5" x14ac:dyDescent="0.25">
      <c r="A614" s="349" t="s">
        <v>369</v>
      </c>
      <c r="B614" s="350" t="s">
        <v>388</v>
      </c>
      <c r="C614" s="350" t="s">
        <v>389</v>
      </c>
      <c r="D614" s="350" t="s">
        <v>5</v>
      </c>
      <c r="E614" s="351" t="s">
        <v>2480</v>
      </c>
    </row>
    <row r="615" spans="1:5" x14ac:dyDescent="0.25">
      <c r="A615" s="349" t="s">
        <v>369</v>
      </c>
      <c r="B615" s="350" t="s">
        <v>1604</v>
      </c>
      <c r="C615" s="350" t="s">
        <v>1603</v>
      </c>
      <c r="D615" s="350" t="s">
        <v>5</v>
      </c>
      <c r="E615" s="351" t="s">
        <v>2485</v>
      </c>
    </row>
    <row r="616" spans="1:5" x14ac:dyDescent="0.25">
      <c r="A616" s="349" t="s">
        <v>369</v>
      </c>
      <c r="B616" s="350" t="s">
        <v>2534</v>
      </c>
      <c r="C616" s="350" t="s">
        <v>2593</v>
      </c>
      <c r="D616" s="350" t="s">
        <v>5</v>
      </c>
      <c r="E616" s="351" t="s">
        <v>2491</v>
      </c>
    </row>
    <row r="617" spans="1:5" x14ac:dyDescent="0.25">
      <c r="A617" s="349" t="s">
        <v>369</v>
      </c>
      <c r="B617" s="350" t="s">
        <v>1602</v>
      </c>
      <c r="C617" s="350" t="s">
        <v>1601</v>
      </c>
      <c r="D617" s="350" t="s">
        <v>20</v>
      </c>
      <c r="E617" s="351" t="s">
        <v>2492</v>
      </c>
    </row>
    <row r="618" spans="1:5" x14ac:dyDescent="0.25">
      <c r="A618" s="349" t="s">
        <v>369</v>
      </c>
      <c r="B618" s="350" t="s">
        <v>1600</v>
      </c>
      <c r="C618" s="350" t="s">
        <v>1599</v>
      </c>
      <c r="D618" s="350" t="s">
        <v>5</v>
      </c>
      <c r="E618" s="351" t="s">
        <v>2488</v>
      </c>
    </row>
    <row r="619" spans="1:5" x14ac:dyDescent="0.25">
      <c r="A619" s="349" t="s">
        <v>369</v>
      </c>
      <c r="B619" s="350" t="s">
        <v>390</v>
      </c>
      <c r="C619" s="350" t="s">
        <v>391</v>
      </c>
      <c r="D619" s="350" t="s">
        <v>17</v>
      </c>
      <c r="E619" s="351" t="s">
        <v>2482</v>
      </c>
    </row>
    <row r="620" spans="1:5" x14ac:dyDescent="0.25">
      <c r="A620" s="349" t="s">
        <v>369</v>
      </c>
      <c r="B620" s="350" t="s">
        <v>1598</v>
      </c>
      <c r="C620" s="350" t="s">
        <v>1597</v>
      </c>
      <c r="D620" s="350" t="s">
        <v>20</v>
      </c>
      <c r="E620" s="351" t="s">
        <v>2489</v>
      </c>
    </row>
    <row r="621" spans="1:5" x14ac:dyDescent="0.25">
      <c r="A621" s="349" t="s">
        <v>369</v>
      </c>
      <c r="B621" s="350" t="s">
        <v>1596</v>
      </c>
      <c r="C621" s="350" t="s">
        <v>1595</v>
      </c>
      <c r="D621" s="350" t="s">
        <v>4</v>
      </c>
      <c r="E621" s="351" t="s">
        <v>4</v>
      </c>
    </row>
    <row r="622" spans="1:5" x14ac:dyDescent="0.25">
      <c r="A622" s="349" t="s">
        <v>369</v>
      </c>
      <c r="B622" s="350" t="s">
        <v>1594</v>
      </c>
      <c r="C622" s="350" t="s">
        <v>1593</v>
      </c>
      <c r="D622" s="350" t="s">
        <v>20</v>
      </c>
      <c r="E622" s="351" t="s">
        <v>2489</v>
      </c>
    </row>
    <row r="623" spans="1:5" x14ac:dyDescent="0.25">
      <c r="A623" s="349" t="s">
        <v>369</v>
      </c>
      <c r="B623" s="350" t="s">
        <v>1592</v>
      </c>
      <c r="C623" s="350" t="s">
        <v>1591</v>
      </c>
      <c r="D623" s="350" t="s">
        <v>20</v>
      </c>
      <c r="E623" s="351" t="s">
        <v>2483</v>
      </c>
    </row>
    <row r="624" spans="1:5" x14ac:dyDescent="0.25">
      <c r="A624" s="349" t="s">
        <v>369</v>
      </c>
      <c r="B624" s="350" t="s">
        <v>1590</v>
      </c>
      <c r="C624" s="350" t="s">
        <v>1589</v>
      </c>
      <c r="D624" s="350" t="s">
        <v>5</v>
      </c>
      <c r="E624" s="351" t="s">
        <v>2488</v>
      </c>
    </row>
    <row r="625" spans="1:5" x14ac:dyDescent="0.25">
      <c r="A625" s="349" t="s">
        <v>369</v>
      </c>
      <c r="B625" s="350" t="s">
        <v>2535</v>
      </c>
      <c r="C625" s="350" t="s">
        <v>2594</v>
      </c>
      <c r="D625" s="350" t="s">
        <v>5</v>
      </c>
      <c r="E625" s="351" t="s">
        <v>2488</v>
      </c>
    </row>
    <row r="626" spans="1:5" x14ac:dyDescent="0.25">
      <c r="A626" s="349" t="s">
        <v>369</v>
      </c>
      <c r="B626" s="350" t="s">
        <v>1588</v>
      </c>
      <c r="C626" s="350" t="s">
        <v>1587</v>
      </c>
      <c r="D626" s="350" t="s">
        <v>5</v>
      </c>
      <c r="E626" s="351" t="s">
        <v>2488</v>
      </c>
    </row>
    <row r="627" spans="1:5" x14ac:dyDescent="0.25">
      <c r="A627" s="349" t="s">
        <v>369</v>
      </c>
      <c r="B627" s="350" t="s">
        <v>1586</v>
      </c>
      <c r="C627" s="350" t="s">
        <v>1585</v>
      </c>
      <c r="D627" s="350" t="s">
        <v>5</v>
      </c>
      <c r="E627" s="351" t="s">
        <v>2488</v>
      </c>
    </row>
    <row r="628" spans="1:5" x14ac:dyDescent="0.25">
      <c r="A628" s="349" t="s">
        <v>369</v>
      </c>
      <c r="B628" s="350" t="s">
        <v>1584</v>
      </c>
      <c r="C628" s="350" t="s">
        <v>1583</v>
      </c>
      <c r="D628" s="350" t="s">
        <v>5</v>
      </c>
      <c r="E628" s="351" t="s">
        <v>2479</v>
      </c>
    </row>
    <row r="629" spans="1:5" x14ac:dyDescent="0.25">
      <c r="A629" s="349" t="s">
        <v>369</v>
      </c>
      <c r="B629" s="350" t="s">
        <v>1582</v>
      </c>
      <c r="C629" s="350" t="s">
        <v>1581</v>
      </c>
      <c r="D629" s="350" t="s">
        <v>5</v>
      </c>
      <c r="E629" s="351" t="s">
        <v>2488</v>
      </c>
    </row>
    <row r="630" spans="1:5" x14ac:dyDescent="0.25">
      <c r="A630" s="349" t="s">
        <v>369</v>
      </c>
      <c r="B630" s="350" t="s">
        <v>1580</v>
      </c>
      <c r="C630" s="350" t="s">
        <v>1579</v>
      </c>
      <c r="D630" s="350" t="s">
        <v>5</v>
      </c>
      <c r="E630" s="351" t="s">
        <v>2488</v>
      </c>
    </row>
    <row r="631" spans="1:5" x14ac:dyDescent="0.25">
      <c r="A631" s="349" t="s">
        <v>369</v>
      </c>
      <c r="B631" s="350" t="s">
        <v>392</v>
      </c>
      <c r="C631" s="350" t="s">
        <v>393</v>
      </c>
      <c r="D631" s="350" t="s">
        <v>14</v>
      </c>
      <c r="E631" s="351" t="s">
        <v>2481</v>
      </c>
    </row>
    <row r="632" spans="1:5" x14ac:dyDescent="0.25">
      <c r="A632" s="349" t="s">
        <v>369</v>
      </c>
      <c r="B632" s="350" t="s">
        <v>1578</v>
      </c>
      <c r="C632" s="350" t="s">
        <v>1577</v>
      </c>
      <c r="D632" s="350" t="s">
        <v>4</v>
      </c>
      <c r="E632" s="351" t="s">
        <v>4</v>
      </c>
    </row>
    <row r="633" spans="1:5" x14ac:dyDescent="0.25">
      <c r="A633" s="349" t="s">
        <v>369</v>
      </c>
      <c r="B633" s="350" t="s">
        <v>1576</v>
      </c>
      <c r="C633" s="350" t="s">
        <v>1575</v>
      </c>
      <c r="D633" s="350" t="s">
        <v>20</v>
      </c>
      <c r="E633" s="351" t="s">
        <v>2489</v>
      </c>
    </row>
    <row r="634" spans="1:5" x14ac:dyDescent="0.25">
      <c r="A634" s="349" t="s">
        <v>369</v>
      </c>
      <c r="B634" s="350" t="s">
        <v>1574</v>
      </c>
      <c r="C634" s="350" t="s">
        <v>1573</v>
      </c>
      <c r="D634" s="350" t="s">
        <v>5</v>
      </c>
      <c r="E634" s="351" t="s">
        <v>2488</v>
      </c>
    </row>
    <row r="635" spans="1:5" x14ac:dyDescent="0.25">
      <c r="A635" s="349" t="s">
        <v>369</v>
      </c>
      <c r="B635" s="350" t="s">
        <v>1572</v>
      </c>
      <c r="C635" s="350" t="s">
        <v>1571</v>
      </c>
      <c r="D635" s="350" t="s">
        <v>5</v>
      </c>
      <c r="E635" s="351" t="s">
        <v>2488</v>
      </c>
    </row>
    <row r="636" spans="1:5" x14ac:dyDescent="0.25">
      <c r="A636" s="349" t="s">
        <v>394</v>
      </c>
      <c r="B636" s="350" t="s">
        <v>395</v>
      </c>
      <c r="C636" s="350" t="s">
        <v>396</v>
      </c>
      <c r="D636" s="350" t="s">
        <v>17</v>
      </c>
      <c r="E636" s="351" t="s">
        <v>2482</v>
      </c>
    </row>
    <row r="637" spans="1:5" x14ac:dyDescent="0.25">
      <c r="A637" s="349" t="s">
        <v>394</v>
      </c>
      <c r="B637" s="350" t="s">
        <v>2536</v>
      </c>
      <c r="C637" s="350" t="s">
        <v>2595</v>
      </c>
      <c r="D637" s="350" t="s">
        <v>5</v>
      </c>
      <c r="E637" s="351" t="s">
        <v>2488</v>
      </c>
    </row>
    <row r="638" spans="1:5" x14ac:dyDescent="0.25">
      <c r="A638" s="349" t="s">
        <v>394</v>
      </c>
      <c r="B638" s="350" t="s">
        <v>1570</v>
      </c>
      <c r="C638" s="350" t="s">
        <v>1569</v>
      </c>
      <c r="D638" s="350" t="s">
        <v>4</v>
      </c>
      <c r="E638" s="351" t="s">
        <v>4</v>
      </c>
    </row>
    <row r="639" spans="1:5" x14ac:dyDescent="0.25">
      <c r="A639" s="349" t="s">
        <v>394</v>
      </c>
      <c r="B639" s="350" t="s">
        <v>397</v>
      </c>
      <c r="C639" s="350" t="s">
        <v>398</v>
      </c>
      <c r="D639" s="350" t="s">
        <v>14</v>
      </c>
      <c r="E639" s="351" t="s">
        <v>2481</v>
      </c>
    </row>
    <row r="640" spans="1:5" x14ac:dyDescent="0.25">
      <c r="A640" s="349" t="s">
        <v>399</v>
      </c>
      <c r="B640" s="350" t="s">
        <v>400</v>
      </c>
      <c r="C640" s="350" t="s">
        <v>401</v>
      </c>
      <c r="D640" s="350" t="s">
        <v>14</v>
      </c>
      <c r="E640" s="351" t="s">
        <v>2481</v>
      </c>
    </row>
    <row r="641" spans="1:5" x14ac:dyDescent="0.25">
      <c r="A641" s="349" t="s">
        <v>399</v>
      </c>
      <c r="B641" s="350" t="s">
        <v>402</v>
      </c>
      <c r="C641" s="350" t="s">
        <v>403</v>
      </c>
      <c r="D641" s="350" t="s">
        <v>17</v>
      </c>
      <c r="E641" s="351" t="s">
        <v>2482</v>
      </c>
    </row>
    <row r="642" spans="1:5" x14ac:dyDescent="0.25">
      <c r="A642" s="349" t="s">
        <v>399</v>
      </c>
      <c r="B642" s="350" t="s">
        <v>1568</v>
      </c>
      <c r="C642" s="350" t="s">
        <v>1567</v>
      </c>
      <c r="D642" s="350" t="s">
        <v>9</v>
      </c>
      <c r="E642" s="351" t="s">
        <v>2490</v>
      </c>
    </row>
    <row r="643" spans="1:5" x14ac:dyDescent="0.25">
      <c r="A643" s="349" t="s">
        <v>399</v>
      </c>
      <c r="B643" s="350" t="s">
        <v>404</v>
      </c>
      <c r="C643" s="350" t="s">
        <v>405</v>
      </c>
      <c r="D643" s="350" t="s">
        <v>17</v>
      </c>
      <c r="E643" s="351" t="s">
        <v>2482</v>
      </c>
    </row>
    <row r="644" spans="1:5" x14ac:dyDescent="0.25">
      <c r="A644" s="349" t="s">
        <v>399</v>
      </c>
      <c r="B644" s="350" t="s">
        <v>1566</v>
      </c>
      <c r="C644" s="350" t="s">
        <v>1565</v>
      </c>
      <c r="D644" s="350" t="s">
        <v>5</v>
      </c>
      <c r="E644" s="351" t="s">
        <v>2495</v>
      </c>
    </row>
    <row r="645" spans="1:5" x14ac:dyDescent="0.25">
      <c r="A645" s="349" t="s">
        <v>399</v>
      </c>
      <c r="B645" s="350" t="s">
        <v>406</v>
      </c>
      <c r="C645" s="350" t="s">
        <v>407</v>
      </c>
      <c r="D645" s="350" t="s">
        <v>17</v>
      </c>
      <c r="E645" s="351" t="s">
        <v>2482</v>
      </c>
    </row>
    <row r="646" spans="1:5" x14ac:dyDescent="0.25">
      <c r="A646" s="349" t="s">
        <v>399</v>
      </c>
      <c r="B646" s="350" t="s">
        <v>408</v>
      </c>
      <c r="C646" s="350" t="s">
        <v>409</v>
      </c>
      <c r="D646" s="350" t="s">
        <v>20</v>
      </c>
      <c r="E646" s="351" t="s">
        <v>2489</v>
      </c>
    </row>
    <row r="647" spans="1:5" x14ac:dyDescent="0.25">
      <c r="A647" s="349" t="s">
        <v>399</v>
      </c>
      <c r="B647" s="350" t="s">
        <v>1564</v>
      </c>
      <c r="C647" s="350" t="s">
        <v>1563</v>
      </c>
      <c r="D647" s="350" t="s">
        <v>20</v>
      </c>
      <c r="E647" s="351" t="s">
        <v>2489</v>
      </c>
    </row>
    <row r="648" spans="1:5" x14ac:dyDescent="0.25">
      <c r="A648" s="349" t="s">
        <v>399</v>
      </c>
      <c r="B648" s="350" t="s">
        <v>1562</v>
      </c>
      <c r="C648" s="350" t="s">
        <v>1561</v>
      </c>
      <c r="D648" s="350" t="s">
        <v>4</v>
      </c>
      <c r="E648" s="351" t="s">
        <v>4</v>
      </c>
    </row>
    <row r="649" spans="1:5" x14ac:dyDescent="0.25">
      <c r="A649" s="349" t="s">
        <v>399</v>
      </c>
      <c r="B649" s="350" t="s">
        <v>1560</v>
      </c>
      <c r="C649" s="350" t="s">
        <v>1559</v>
      </c>
      <c r="D649" s="350" t="s">
        <v>5</v>
      </c>
      <c r="E649" s="351" t="s">
        <v>2485</v>
      </c>
    </row>
    <row r="650" spans="1:5" x14ac:dyDescent="0.25">
      <c r="A650" s="349" t="s">
        <v>399</v>
      </c>
      <c r="B650" s="350" t="s">
        <v>1558</v>
      </c>
      <c r="C650" s="350" t="s">
        <v>1557</v>
      </c>
      <c r="D650" s="350" t="s">
        <v>20</v>
      </c>
      <c r="E650" s="351" t="s">
        <v>2492</v>
      </c>
    </row>
    <row r="651" spans="1:5" x14ac:dyDescent="0.25">
      <c r="A651" s="349" t="s">
        <v>399</v>
      </c>
      <c r="B651" s="350" t="s">
        <v>1556</v>
      </c>
      <c r="C651" s="350" t="s">
        <v>1555</v>
      </c>
      <c r="D651" s="350" t="s">
        <v>20</v>
      </c>
      <c r="E651" s="351" t="s">
        <v>2492</v>
      </c>
    </row>
    <row r="652" spans="1:5" x14ac:dyDescent="0.25">
      <c r="A652" s="349" t="s">
        <v>399</v>
      </c>
      <c r="B652" s="350" t="s">
        <v>1554</v>
      </c>
      <c r="C652" s="350" t="s">
        <v>1553</v>
      </c>
      <c r="D652" s="350" t="s">
        <v>5</v>
      </c>
      <c r="E652" s="351" t="s">
        <v>2488</v>
      </c>
    </row>
    <row r="653" spans="1:5" x14ac:dyDescent="0.25">
      <c r="A653" s="349" t="s">
        <v>399</v>
      </c>
      <c r="B653" s="350" t="s">
        <v>410</v>
      </c>
      <c r="C653" s="350" t="s">
        <v>411</v>
      </c>
      <c r="D653" s="350" t="s">
        <v>8</v>
      </c>
      <c r="E653" s="351" t="s">
        <v>8</v>
      </c>
    </row>
    <row r="654" spans="1:5" x14ac:dyDescent="0.25">
      <c r="A654" s="349" t="s">
        <v>399</v>
      </c>
      <c r="B654" s="350" t="s">
        <v>412</v>
      </c>
      <c r="C654" s="350" t="s">
        <v>413</v>
      </c>
      <c r="D654" s="350" t="s">
        <v>17</v>
      </c>
      <c r="E654" s="351" t="s">
        <v>2482</v>
      </c>
    </row>
    <row r="655" spans="1:5" x14ac:dyDescent="0.25">
      <c r="A655" s="349" t="s">
        <v>399</v>
      </c>
      <c r="B655" s="350" t="s">
        <v>414</v>
      </c>
      <c r="C655" s="350" t="s">
        <v>415</v>
      </c>
      <c r="D655" s="350" t="s">
        <v>20</v>
      </c>
      <c r="E655" s="351" t="s">
        <v>2483</v>
      </c>
    </row>
    <row r="656" spans="1:5" x14ac:dyDescent="0.25">
      <c r="A656" s="349" t="s">
        <v>399</v>
      </c>
      <c r="B656" s="350" t="s">
        <v>1552</v>
      </c>
      <c r="C656" s="350" t="s">
        <v>1551</v>
      </c>
      <c r="D656" s="350" t="s">
        <v>5</v>
      </c>
      <c r="E656" s="351" t="s">
        <v>2488</v>
      </c>
    </row>
    <row r="657" spans="1:5" x14ac:dyDescent="0.25">
      <c r="A657" s="349" t="s">
        <v>399</v>
      </c>
      <c r="B657" s="350" t="s">
        <v>1550</v>
      </c>
      <c r="C657" s="350" t="s">
        <v>1549</v>
      </c>
      <c r="D657" s="350" t="s">
        <v>4</v>
      </c>
      <c r="E657" s="351" t="s">
        <v>4</v>
      </c>
    </row>
    <row r="658" spans="1:5" x14ac:dyDescent="0.25">
      <c r="A658" s="349" t="s">
        <v>399</v>
      </c>
      <c r="B658" s="350" t="s">
        <v>2537</v>
      </c>
      <c r="C658" s="350" t="s">
        <v>2596</v>
      </c>
      <c r="D658" s="350" t="s">
        <v>5</v>
      </c>
      <c r="E658" s="351" t="s">
        <v>2499</v>
      </c>
    </row>
    <row r="659" spans="1:5" x14ac:dyDescent="0.25">
      <c r="A659" s="349" t="s">
        <v>399</v>
      </c>
      <c r="B659" s="350" t="s">
        <v>1548</v>
      </c>
      <c r="C659" s="350" t="s">
        <v>1547</v>
      </c>
      <c r="D659" s="350" t="s">
        <v>9</v>
      </c>
      <c r="E659" s="351" t="s">
        <v>2490</v>
      </c>
    </row>
    <row r="660" spans="1:5" x14ac:dyDescent="0.25">
      <c r="A660" s="349" t="s">
        <v>399</v>
      </c>
      <c r="B660" s="350" t="s">
        <v>1546</v>
      </c>
      <c r="C660" s="350" t="s">
        <v>1545</v>
      </c>
      <c r="D660" s="350" t="s">
        <v>9</v>
      </c>
      <c r="E660" s="351" t="s">
        <v>2490</v>
      </c>
    </row>
    <row r="661" spans="1:5" x14ac:dyDescent="0.25">
      <c r="A661" s="349" t="s">
        <v>416</v>
      </c>
      <c r="B661" s="350" t="s">
        <v>417</v>
      </c>
      <c r="C661" s="350" t="s">
        <v>418</v>
      </c>
      <c r="D661" s="350" t="s">
        <v>17</v>
      </c>
      <c r="E661" s="351" t="s">
        <v>2482</v>
      </c>
    </row>
    <row r="662" spans="1:5" x14ac:dyDescent="0.25">
      <c r="A662" s="349" t="s">
        <v>416</v>
      </c>
      <c r="B662" s="350" t="s">
        <v>1544</v>
      </c>
      <c r="C662" s="350" t="s">
        <v>1543</v>
      </c>
      <c r="D662" s="350" t="s">
        <v>4</v>
      </c>
      <c r="E662" s="351" t="s">
        <v>4</v>
      </c>
    </row>
    <row r="663" spans="1:5" x14ac:dyDescent="0.25">
      <c r="A663" s="349" t="s">
        <v>416</v>
      </c>
      <c r="B663" s="350" t="s">
        <v>1542</v>
      </c>
      <c r="C663" s="350" t="s">
        <v>1541</v>
      </c>
      <c r="D663" s="350" t="s">
        <v>5</v>
      </c>
      <c r="E663" s="351" t="s">
        <v>2491</v>
      </c>
    </row>
    <row r="664" spans="1:5" x14ac:dyDescent="0.25">
      <c r="A664" s="349" t="s">
        <v>416</v>
      </c>
      <c r="B664" s="350" t="s">
        <v>419</v>
      </c>
      <c r="C664" s="350" t="s">
        <v>420</v>
      </c>
      <c r="D664" s="350" t="s">
        <v>17</v>
      </c>
      <c r="E664" s="351" t="s">
        <v>2482</v>
      </c>
    </row>
    <row r="665" spans="1:5" x14ac:dyDescent="0.25">
      <c r="A665" s="349" t="s">
        <v>416</v>
      </c>
      <c r="B665" s="350" t="s">
        <v>1540</v>
      </c>
      <c r="C665" s="350" t="s">
        <v>1539</v>
      </c>
      <c r="D665" s="350" t="s">
        <v>20</v>
      </c>
      <c r="E665" s="351" t="s">
        <v>2489</v>
      </c>
    </row>
    <row r="666" spans="1:5" x14ac:dyDescent="0.25">
      <c r="A666" s="349" t="s">
        <v>416</v>
      </c>
      <c r="B666" s="350" t="s">
        <v>1538</v>
      </c>
      <c r="C666" s="350" t="s">
        <v>1537</v>
      </c>
      <c r="D666" s="350" t="s">
        <v>4</v>
      </c>
      <c r="E666" s="351" t="s">
        <v>4</v>
      </c>
    </row>
    <row r="667" spans="1:5" x14ac:dyDescent="0.25">
      <c r="A667" s="349" t="s">
        <v>416</v>
      </c>
      <c r="B667" s="350" t="s">
        <v>1536</v>
      </c>
      <c r="C667" s="350" t="s">
        <v>1535</v>
      </c>
      <c r="D667" s="350" t="s">
        <v>5</v>
      </c>
      <c r="E667" s="351" t="s">
        <v>2488</v>
      </c>
    </row>
    <row r="668" spans="1:5" x14ac:dyDescent="0.25">
      <c r="A668" s="349" t="s">
        <v>416</v>
      </c>
      <c r="B668" s="350" t="s">
        <v>421</v>
      </c>
      <c r="C668" s="350" t="s">
        <v>422</v>
      </c>
      <c r="D668" s="350" t="s">
        <v>17</v>
      </c>
      <c r="E668" s="351" t="s">
        <v>2484</v>
      </c>
    </row>
    <row r="669" spans="1:5" x14ac:dyDescent="0.25">
      <c r="A669" s="349" t="s">
        <v>416</v>
      </c>
      <c r="B669" s="350" t="s">
        <v>2538</v>
      </c>
      <c r="C669" s="350" t="s">
        <v>2597</v>
      </c>
      <c r="D669" s="350" t="s">
        <v>5</v>
      </c>
      <c r="E669" s="351" t="s">
        <v>2488</v>
      </c>
    </row>
    <row r="670" spans="1:5" x14ac:dyDescent="0.25">
      <c r="A670" s="349" t="s">
        <v>416</v>
      </c>
      <c r="B670" s="350" t="s">
        <v>1534</v>
      </c>
      <c r="C670" s="350" t="s">
        <v>1533</v>
      </c>
      <c r="D670" s="350" t="s">
        <v>5</v>
      </c>
      <c r="E670" s="351" t="s">
        <v>2488</v>
      </c>
    </row>
    <row r="671" spans="1:5" x14ac:dyDescent="0.25">
      <c r="A671" s="349" t="s">
        <v>416</v>
      </c>
      <c r="B671" s="350" t="s">
        <v>1532</v>
      </c>
      <c r="C671" s="350" t="s">
        <v>1531</v>
      </c>
      <c r="D671" s="350" t="s">
        <v>5</v>
      </c>
      <c r="E671" s="351" t="s">
        <v>2494</v>
      </c>
    </row>
    <row r="672" spans="1:5" x14ac:dyDescent="0.25">
      <c r="A672" s="349" t="s">
        <v>416</v>
      </c>
      <c r="B672" s="350" t="s">
        <v>423</v>
      </c>
      <c r="C672" s="350" t="s">
        <v>424</v>
      </c>
      <c r="D672" s="350" t="s">
        <v>3</v>
      </c>
      <c r="E672" s="351" t="s">
        <v>3</v>
      </c>
    </row>
    <row r="673" spans="1:5" x14ac:dyDescent="0.25">
      <c r="A673" s="349" t="s">
        <v>416</v>
      </c>
      <c r="B673" s="350" t="s">
        <v>425</v>
      </c>
      <c r="C673" s="350" t="s">
        <v>426</v>
      </c>
      <c r="D673" s="350" t="s">
        <v>8</v>
      </c>
      <c r="E673" s="351" t="s">
        <v>8</v>
      </c>
    </row>
    <row r="674" spans="1:5" x14ac:dyDescent="0.25">
      <c r="A674" s="349" t="s">
        <v>416</v>
      </c>
      <c r="B674" s="350" t="s">
        <v>1530</v>
      </c>
      <c r="C674" s="350" t="s">
        <v>1529</v>
      </c>
      <c r="D674" s="350" t="s">
        <v>9</v>
      </c>
      <c r="E674" s="351" t="s">
        <v>2493</v>
      </c>
    </row>
    <row r="675" spans="1:5" x14ac:dyDescent="0.25">
      <c r="A675" s="349" t="s">
        <v>416</v>
      </c>
      <c r="B675" s="350" t="s">
        <v>1528</v>
      </c>
      <c r="C675" s="350" t="s">
        <v>1527</v>
      </c>
      <c r="D675" s="350" t="s">
        <v>5</v>
      </c>
      <c r="E675" s="351" t="s">
        <v>2479</v>
      </c>
    </row>
    <row r="676" spans="1:5" x14ac:dyDescent="0.25">
      <c r="A676" s="349" t="s">
        <v>416</v>
      </c>
      <c r="B676" s="350" t="s">
        <v>1526</v>
      </c>
      <c r="C676" s="350" t="s">
        <v>1525</v>
      </c>
      <c r="D676" s="350" t="s">
        <v>9</v>
      </c>
      <c r="E676" s="351" t="s">
        <v>2493</v>
      </c>
    </row>
    <row r="677" spans="1:5" x14ac:dyDescent="0.25">
      <c r="A677" s="349" t="s">
        <v>416</v>
      </c>
      <c r="B677" s="350" t="s">
        <v>427</v>
      </c>
      <c r="C677" s="350" t="s">
        <v>428</v>
      </c>
      <c r="D677" s="350" t="s">
        <v>17</v>
      </c>
      <c r="E677" s="351" t="s">
        <v>2482</v>
      </c>
    </row>
    <row r="678" spans="1:5" x14ac:dyDescent="0.25">
      <c r="A678" s="349" t="s">
        <v>416</v>
      </c>
      <c r="B678" s="350" t="s">
        <v>429</v>
      </c>
      <c r="C678" s="350" t="s">
        <v>430</v>
      </c>
      <c r="D678" s="350" t="s">
        <v>14</v>
      </c>
      <c r="E678" s="351" t="s">
        <v>2486</v>
      </c>
    </row>
    <row r="679" spans="1:5" x14ac:dyDescent="0.25">
      <c r="A679" s="349" t="s">
        <v>416</v>
      </c>
      <c r="B679" s="350" t="s">
        <v>1524</v>
      </c>
      <c r="C679" s="350" t="s">
        <v>1523</v>
      </c>
      <c r="D679" s="350" t="s">
        <v>20</v>
      </c>
      <c r="E679" s="351" t="s">
        <v>2489</v>
      </c>
    </row>
    <row r="680" spans="1:5" x14ac:dyDescent="0.25">
      <c r="A680" s="349" t="s">
        <v>416</v>
      </c>
      <c r="B680" s="350" t="s">
        <v>1522</v>
      </c>
      <c r="C680" s="350" t="s">
        <v>1521</v>
      </c>
      <c r="D680" s="350" t="s">
        <v>4</v>
      </c>
      <c r="E680" s="351" t="s">
        <v>4</v>
      </c>
    </row>
    <row r="681" spans="1:5" x14ac:dyDescent="0.25">
      <c r="A681" s="349" t="s">
        <v>416</v>
      </c>
      <c r="B681" s="350" t="s">
        <v>431</v>
      </c>
      <c r="C681" s="350" t="s">
        <v>432</v>
      </c>
      <c r="D681" s="350" t="s">
        <v>17</v>
      </c>
      <c r="E681" s="351" t="s">
        <v>2484</v>
      </c>
    </row>
    <row r="682" spans="1:5" x14ac:dyDescent="0.25">
      <c r="A682" s="349" t="s">
        <v>416</v>
      </c>
      <c r="B682" s="350" t="s">
        <v>1520</v>
      </c>
      <c r="C682" s="350" t="s">
        <v>1519</v>
      </c>
      <c r="D682" s="350" t="s">
        <v>5</v>
      </c>
      <c r="E682" s="351" t="s">
        <v>2494</v>
      </c>
    </row>
    <row r="683" spans="1:5" x14ac:dyDescent="0.25">
      <c r="A683" s="349" t="s">
        <v>416</v>
      </c>
      <c r="B683" s="350" t="s">
        <v>1518</v>
      </c>
      <c r="C683" s="350" t="s">
        <v>1517</v>
      </c>
      <c r="D683" s="350" t="s">
        <v>20</v>
      </c>
      <c r="E683" s="351" t="s">
        <v>2492</v>
      </c>
    </row>
    <row r="684" spans="1:5" x14ac:dyDescent="0.25">
      <c r="A684" s="349" t="s">
        <v>416</v>
      </c>
      <c r="B684" s="350" t="s">
        <v>800</v>
      </c>
      <c r="C684" s="350" t="s">
        <v>801</v>
      </c>
      <c r="D684" s="350" t="s">
        <v>5</v>
      </c>
      <c r="E684" s="351" t="s">
        <v>2485</v>
      </c>
    </row>
    <row r="685" spans="1:5" x14ac:dyDescent="0.25">
      <c r="A685" s="349" t="s">
        <v>416</v>
      </c>
      <c r="B685" s="350" t="s">
        <v>1516</v>
      </c>
      <c r="C685" s="350" t="s">
        <v>1515</v>
      </c>
      <c r="D685" s="350" t="s">
        <v>4</v>
      </c>
      <c r="E685" s="351" t="s">
        <v>4</v>
      </c>
    </row>
    <row r="686" spans="1:5" x14ac:dyDescent="0.25">
      <c r="A686" s="349" t="s">
        <v>416</v>
      </c>
      <c r="B686" s="350" t="s">
        <v>1514</v>
      </c>
      <c r="C686" s="350" t="s">
        <v>1513</v>
      </c>
      <c r="D686" s="350" t="s">
        <v>4</v>
      </c>
      <c r="E686" s="351" t="s">
        <v>4</v>
      </c>
    </row>
    <row r="687" spans="1:5" x14ac:dyDescent="0.25">
      <c r="A687" s="349" t="s">
        <v>416</v>
      </c>
      <c r="B687" s="350" t="s">
        <v>433</v>
      </c>
      <c r="C687" s="350" t="s">
        <v>434</v>
      </c>
      <c r="D687" s="350" t="s">
        <v>14</v>
      </c>
      <c r="E687" s="351" t="s">
        <v>2481</v>
      </c>
    </row>
    <row r="688" spans="1:5" x14ac:dyDescent="0.25">
      <c r="A688" s="349" t="s">
        <v>416</v>
      </c>
      <c r="B688" s="350" t="s">
        <v>1512</v>
      </c>
      <c r="C688" s="350" t="s">
        <v>1511</v>
      </c>
      <c r="D688" s="350" t="s">
        <v>20</v>
      </c>
      <c r="E688" s="351" t="s">
        <v>2489</v>
      </c>
    </row>
    <row r="689" spans="1:5" x14ac:dyDescent="0.25">
      <c r="A689" s="349" t="s">
        <v>416</v>
      </c>
      <c r="B689" s="350" t="s">
        <v>1510</v>
      </c>
      <c r="C689" s="350" t="s">
        <v>1509</v>
      </c>
      <c r="D689" s="350" t="s">
        <v>5</v>
      </c>
      <c r="E689" s="351" t="s">
        <v>2488</v>
      </c>
    </row>
    <row r="690" spans="1:5" x14ac:dyDescent="0.25">
      <c r="A690" s="349" t="s">
        <v>416</v>
      </c>
      <c r="B690" s="350" t="s">
        <v>1508</v>
      </c>
      <c r="C690" s="350" t="s">
        <v>1507</v>
      </c>
      <c r="D690" s="350" t="s">
        <v>5</v>
      </c>
      <c r="E690" s="351" t="s">
        <v>2494</v>
      </c>
    </row>
    <row r="691" spans="1:5" x14ac:dyDescent="0.25">
      <c r="A691" s="349" t="s">
        <v>416</v>
      </c>
      <c r="B691" s="350" t="s">
        <v>1506</v>
      </c>
      <c r="C691" s="350" t="s">
        <v>1505</v>
      </c>
      <c r="D691" s="350" t="s">
        <v>5</v>
      </c>
      <c r="E691" s="351" t="s">
        <v>2494</v>
      </c>
    </row>
    <row r="692" spans="1:5" x14ac:dyDescent="0.25">
      <c r="A692" s="349" t="s">
        <v>416</v>
      </c>
      <c r="B692" s="350" t="s">
        <v>1504</v>
      </c>
      <c r="C692" s="350" t="s">
        <v>1503</v>
      </c>
      <c r="D692" s="350" t="s">
        <v>9</v>
      </c>
      <c r="E692" s="351" t="s">
        <v>2490</v>
      </c>
    </row>
    <row r="693" spans="1:5" x14ac:dyDescent="0.25">
      <c r="A693" s="349" t="s">
        <v>416</v>
      </c>
      <c r="B693" s="350" t="s">
        <v>1502</v>
      </c>
      <c r="C693" s="350" t="s">
        <v>1501</v>
      </c>
      <c r="D693" s="350" t="s">
        <v>4</v>
      </c>
      <c r="E693" s="351" t="s">
        <v>4</v>
      </c>
    </row>
    <row r="694" spans="1:5" x14ac:dyDescent="0.25">
      <c r="A694" s="349" t="s">
        <v>416</v>
      </c>
      <c r="B694" s="350" t="s">
        <v>1500</v>
      </c>
      <c r="C694" s="350" t="s">
        <v>1499</v>
      </c>
      <c r="D694" s="350" t="s">
        <v>5</v>
      </c>
      <c r="E694" s="351" t="s">
        <v>2488</v>
      </c>
    </row>
    <row r="695" spans="1:5" x14ac:dyDescent="0.25">
      <c r="A695" s="349" t="s">
        <v>416</v>
      </c>
      <c r="B695" s="350" t="s">
        <v>2539</v>
      </c>
      <c r="C695" s="350" t="s">
        <v>2598</v>
      </c>
      <c r="D695" s="350" t="s">
        <v>5</v>
      </c>
      <c r="E695" s="351" t="s">
        <v>2494</v>
      </c>
    </row>
    <row r="696" spans="1:5" x14ac:dyDescent="0.25">
      <c r="A696" s="349" t="s">
        <v>416</v>
      </c>
      <c r="B696" s="350" t="s">
        <v>1498</v>
      </c>
      <c r="C696" s="350" t="s">
        <v>1497</v>
      </c>
      <c r="D696" s="350" t="s">
        <v>5</v>
      </c>
      <c r="E696" s="351" t="s">
        <v>2488</v>
      </c>
    </row>
    <row r="697" spans="1:5" x14ac:dyDescent="0.25">
      <c r="A697" s="349" t="s">
        <v>416</v>
      </c>
      <c r="B697" s="350" t="s">
        <v>1496</v>
      </c>
      <c r="C697" s="350" t="s">
        <v>1495</v>
      </c>
      <c r="D697" s="350" t="s">
        <v>5</v>
      </c>
      <c r="E697" s="351" t="s">
        <v>2488</v>
      </c>
    </row>
    <row r="698" spans="1:5" x14ac:dyDescent="0.25">
      <c r="A698" s="349" t="s">
        <v>416</v>
      </c>
      <c r="B698" s="350" t="s">
        <v>1494</v>
      </c>
      <c r="C698" s="350" t="s">
        <v>1493</v>
      </c>
      <c r="D698" s="350" t="s">
        <v>5</v>
      </c>
      <c r="E698" s="351" t="s">
        <v>2491</v>
      </c>
    </row>
    <row r="699" spans="1:5" x14ac:dyDescent="0.25">
      <c r="A699" s="349" t="s">
        <v>416</v>
      </c>
      <c r="B699" s="350" t="s">
        <v>1492</v>
      </c>
      <c r="C699" s="350" t="s">
        <v>1491</v>
      </c>
      <c r="D699" s="350" t="s">
        <v>5</v>
      </c>
      <c r="E699" s="351" t="s">
        <v>2488</v>
      </c>
    </row>
    <row r="700" spans="1:5" x14ac:dyDescent="0.25">
      <c r="A700" s="349" t="s">
        <v>416</v>
      </c>
      <c r="B700" s="350" t="s">
        <v>435</v>
      </c>
      <c r="C700" s="350" t="s">
        <v>436</v>
      </c>
      <c r="D700" s="350" t="s">
        <v>8</v>
      </c>
      <c r="E700" s="351" t="s">
        <v>8</v>
      </c>
    </row>
    <row r="701" spans="1:5" x14ac:dyDescent="0.25">
      <c r="A701" s="349" t="s">
        <v>416</v>
      </c>
      <c r="B701" s="350" t="s">
        <v>1490</v>
      </c>
      <c r="C701" s="350" t="s">
        <v>1489</v>
      </c>
      <c r="D701" s="350" t="s">
        <v>5</v>
      </c>
      <c r="E701" s="351" t="s">
        <v>2494</v>
      </c>
    </row>
    <row r="702" spans="1:5" x14ac:dyDescent="0.25">
      <c r="A702" s="349" t="s">
        <v>416</v>
      </c>
      <c r="B702" s="350" t="s">
        <v>1488</v>
      </c>
      <c r="C702" s="350" t="s">
        <v>1487</v>
      </c>
      <c r="D702" s="350" t="s">
        <v>20</v>
      </c>
      <c r="E702" s="351" t="s">
        <v>2489</v>
      </c>
    </row>
    <row r="703" spans="1:5" x14ac:dyDescent="0.25">
      <c r="A703" s="349" t="s">
        <v>416</v>
      </c>
      <c r="B703" s="350" t="s">
        <v>1486</v>
      </c>
      <c r="C703" s="350" t="s">
        <v>1485</v>
      </c>
      <c r="D703" s="350" t="s">
        <v>5</v>
      </c>
      <c r="E703" s="351" t="s">
        <v>2488</v>
      </c>
    </row>
    <row r="704" spans="1:5" x14ac:dyDescent="0.25">
      <c r="A704" s="349" t="s">
        <v>416</v>
      </c>
      <c r="B704" s="350" t="s">
        <v>437</v>
      </c>
      <c r="C704" s="350" t="s">
        <v>438</v>
      </c>
      <c r="D704" s="350" t="s">
        <v>17</v>
      </c>
      <c r="E704" s="351" t="s">
        <v>2482</v>
      </c>
    </row>
    <row r="705" spans="1:5" x14ac:dyDescent="0.25">
      <c r="A705" s="349" t="s">
        <v>416</v>
      </c>
      <c r="B705" s="350" t="s">
        <v>439</v>
      </c>
      <c r="C705" s="350" t="s">
        <v>440</v>
      </c>
      <c r="D705" s="350" t="s">
        <v>5</v>
      </c>
      <c r="E705" s="351" t="s">
        <v>2480</v>
      </c>
    </row>
    <row r="706" spans="1:5" x14ac:dyDescent="0.25">
      <c r="A706" s="349" t="s">
        <v>416</v>
      </c>
      <c r="B706" s="350" t="s">
        <v>441</v>
      </c>
      <c r="C706" s="350" t="s">
        <v>442</v>
      </c>
      <c r="D706" s="350" t="s">
        <v>17</v>
      </c>
      <c r="E706" s="351" t="s">
        <v>2482</v>
      </c>
    </row>
    <row r="707" spans="1:5" x14ac:dyDescent="0.25">
      <c r="A707" s="349" t="s">
        <v>416</v>
      </c>
      <c r="B707" s="350" t="s">
        <v>1484</v>
      </c>
      <c r="C707" s="350" t="s">
        <v>1483</v>
      </c>
      <c r="D707" s="350" t="s">
        <v>20</v>
      </c>
      <c r="E707" s="351" t="s">
        <v>2492</v>
      </c>
    </row>
    <row r="708" spans="1:5" x14ac:dyDescent="0.25">
      <c r="A708" s="349" t="s">
        <v>416</v>
      </c>
      <c r="B708" s="350" t="s">
        <v>1482</v>
      </c>
      <c r="C708" s="350" t="s">
        <v>1481</v>
      </c>
      <c r="D708" s="350" t="s">
        <v>9</v>
      </c>
      <c r="E708" s="351" t="s">
        <v>2490</v>
      </c>
    </row>
    <row r="709" spans="1:5" x14ac:dyDescent="0.25">
      <c r="A709" s="349" t="s">
        <v>416</v>
      </c>
      <c r="B709" s="350" t="s">
        <v>443</v>
      </c>
      <c r="C709" s="350" t="s">
        <v>444</v>
      </c>
      <c r="D709" s="350" t="s">
        <v>14</v>
      </c>
      <c r="E709" s="351" t="s">
        <v>2481</v>
      </c>
    </row>
    <row r="710" spans="1:5" x14ac:dyDescent="0.25">
      <c r="A710" s="349" t="s">
        <v>416</v>
      </c>
      <c r="B710" s="350" t="s">
        <v>445</v>
      </c>
      <c r="C710" s="350" t="s">
        <v>446</v>
      </c>
      <c r="D710" s="350" t="s">
        <v>17</v>
      </c>
      <c r="E710" s="351" t="s">
        <v>2484</v>
      </c>
    </row>
    <row r="711" spans="1:5" x14ac:dyDescent="0.25">
      <c r="A711" s="349" t="s">
        <v>416</v>
      </c>
      <c r="B711" s="350" t="s">
        <v>1480</v>
      </c>
      <c r="C711" s="350" t="s">
        <v>1479</v>
      </c>
      <c r="D711" s="350" t="s">
        <v>20</v>
      </c>
      <c r="E711" s="351" t="s">
        <v>2489</v>
      </c>
    </row>
    <row r="712" spans="1:5" x14ac:dyDescent="0.25">
      <c r="A712" s="349" t="s">
        <v>416</v>
      </c>
      <c r="B712" s="350" t="s">
        <v>447</v>
      </c>
      <c r="C712" s="350" t="s">
        <v>448</v>
      </c>
      <c r="D712" s="350" t="s">
        <v>17</v>
      </c>
      <c r="E712" s="351" t="s">
        <v>2482</v>
      </c>
    </row>
    <row r="713" spans="1:5" x14ac:dyDescent="0.25">
      <c r="A713" s="349" t="s">
        <v>416</v>
      </c>
      <c r="B713" s="350" t="s">
        <v>449</v>
      </c>
      <c r="C713" s="350" t="s">
        <v>450</v>
      </c>
      <c r="D713" s="350" t="s">
        <v>17</v>
      </c>
      <c r="E713" s="351" t="s">
        <v>2482</v>
      </c>
    </row>
    <row r="714" spans="1:5" x14ac:dyDescent="0.25">
      <c r="A714" s="349" t="s">
        <v>416</v>
      </c>
      <c r="B714" s="350" t="s">
        <v>1478</v>
      </c>
      <c r="C714" s="350" t="s">
        <v>1477</v>
      </c>
      <c r="D714" s="350" t="s">
        <v>4</v>
      </c>
      <c r="E714" s="351" t="s">
        <v>4</v>
      </c>
    </row>
    <row r="715" spans="1:5" x14ac:dyDescent="0.25">
      <c r="A715" s="349" t="s">
        <v>416</v>
      </c>
      <c r="B715" s="350" t="s">
        <v>1476</v>
      </c>
      <c r="C715" s="350" t="s">
        <v>1475</v>
      </c>
      <c r="D715" s="350" t="s">
        <v>9</v>
      </c>
      <c r="E715" s="351" t="s">
        <v>2490</v>
      </c>
    </row>
    <row r="716" spans="1:5" x14ac:dyDescent="0.25">
      <c r="A716" s="349" t="s">
        <v>416</v>
      </c>
      <c r="B716" s="350" t="s">
        <v>1474</v>
      </c>
      <c r="C716" s="350" t="s">
        <v>1473</v>
      </c>
      <c r="D716" s="350" t="s">
        <v>9</v>
      </c>
      <c r="E716" s="351" t="s">
        <v>2493</v>
      </c>
    </row>
    <row r="717" spans="1:5" x14ac:dyDescent="0.25">
      <c r="A717" s="349" t="s">
        <v>416</v>
      </c>
      <c r="B717" s="350" t="s">
        <v>1472</v>
      </c>
      <c r="C717" s="350" t="s">
        <v>1471</v>
      </c>
      <c r="D717" s="350" t="s">
        <v>9</v>
      </c>
      <c r="E717" s="351" t="s">
        <v>2490</v>
      </c>
    </row>
    <row r="718" spans="1:5" x14ac:dyDescent="0.25">
      <c r="A718" s="349" t="s">
        <v>416</v>
      </c>
      <c r="B718" s="350" t="s">
        <v>1470</v>
      </c>
      <c r="C718" s="350" t="s">
        <v>1469</v>
      </c>
      <c r="D718" s="350" t="s">
        <v>9</v>
      </c>
      <c r="E718" s="351" t="s">
        <v>2493</v>
      </c>
    </row>
    <row r="719" spans="1:5" x14ac:dyDescent="0.25">
      <c r="A719" s="349" t="s">
        <v>416</v>
      </c>
      <c r="B719" s="350" t="s">
        <v>1468</v>
      </c>
      <c r="C719" s="350" t="s">
        <v>1467</v>
      </c>
      <c r="D719" s="350" t="s">
        <v>9</v>
      </c>
      <c r="E719" s="351" t="s">
        <v>2497</v>
      </c>
    </row>
    <row r="720" spans="1:5" x14ac:dyDescent="0.25">
      <c r="A720" s="349" t="s">
        <v>416</v>
      </c>
      <c r="B720" s="350" t="s">
        <v>1466</v>
      </c>
      <c r="C720" s="350" t="s">
        <v>1465</v>
      </c>
      <c r="D720" s="350" t="s">
        <v>9</v>
      </c>
      <c r="E720" s="351" t="s">
        <v>2490</v>
      </c>
    </row>
    <row r="721" spans="1:5" x14ac:dyDescent="0.25">
      <c r="A721" s="349" t="s">
        <v>416</v>
      </c>
      <c r="B721" s="350" t="s">
        <v>1464</v>
      </c>
      <c r="C721" s="350" t="s">
        <v>1463</v>
      </c>
      <c r="D721" s="350" t="s">
        <v>9</v>
      </c>
      <c r="E721" s="351" t="s">
        <v>2490</v>
      </c>
    </row>
    <row r="722" spans="1:5" x14ac:dyDescent="0.25">
      <c r="A722" s="349" t="s">
        <v>416</v>
      </c>
      <c r="B722" s="350" t="s">
        <v>1462</v>
      </c>
      <c r="C722" s="350" t="s">
        <v>1461</v>
      </c>
      <c r="D722" s="350" t="s">
        <v>9</v>
      </c>
      <c r="E722" s="351" t="s">
        <v>2493</v>
      </c>
    </row>
    <row r="723" spans="1:5" x14ac:dyDescent="0.25">
      <c r="A723" s="349" t="s">
        <v>416</v>
      </c>
      <c r="B723" s="350" t="s">
        <v>1460</v>
      </c>
      <c r="C723" s="350" t="s">
        <v>1459</v>
      </c>
      <c r="D723" s="350" t="s">
        <v>9</v>
      </c>
      <c r="E723" s="351" t="s">
        <v>2490</v>
      </c>
    </row>
    <row r="724" spans="1:5" x14ac:dyDescent="0.25">
      <c r="A724" s="349" t="s">
        <v>416</v>
      </c>
      <c r="B724" s="350" t="s">
        <v>1458</v>
      </c>
      <c r="C724" s="350" t="s">
        <v>1457</v>
      </c>
      <c r="D724" s="350" t="s">
        <v>5</v>
      </c>
      <c r="E724" s="351" t="s">
        <v>2488</v>
      </c>
    </row>
    <row r="725" spans="1:5" x14ac:dyDescent="0.25">
      <c r="A725" s="349" t="s">
        <v>451</v>
      </c>
      <c r="B725" s="350" t="s">
        <v>1456</v>
      </c>
      <c r="C725" s="350" t="s">
        <v>1455</v>
      </c>
      <c r="D725" s="350" t="s">
        <v>20</v>
      </c>
      <c r="E725" s="351" t="s">
        <v>2489</v>
      </c>
    </row>
    <row r="726" spans="1:5" x14ac:dyDescent="0.25">
      <c r="A726" s="349" t="s">
        <v>451</v>
      </c>
      <c r="B726" s="350" t="s">
        <v>1454</v>
      </c>
      <c r="C726" s="350" t="s">
        <v>1453</v>
      </c>
      <c r="D726" s="350" t="s">
        <v>20</v>
      </c>
      <c r="E726" s="351" t="s">
        <v>2492</v>
      </c>
    </row>
    <row r="727" spans="1:5" x14ac:dyDescent="0.25">
      <c r="A727" s="349" t="s">
        <v>451</v>
      </c>
      <c r="B727" s="350" t="s">
        <v>2467</v>
      </c>
      <c r="C727" s="350" t="s">
        <v>2466</v>
      </c>
      <c r="D727" s="350" t="s">
        <v>20</v>
      </c>
      <c r="E727" s="351" t="s">
        <v>2492</v>
      </c>
    </row>
    <row r="728" spans="1:5" x14ac:dyDescent="0.25">
      <c r="A728" s="349" t="s">
        <v>451</v>
      </c>
      <c r="B728" s="350" t="s">
        <v>1452</v>
      </c>
      <c r="C728" s="350" t="s">
        <v>1451</v>
      </c>
      <c r="D728" s="350" t="s">
        <v>20</v>
      </c>
      <c r="E728" s="351" t="s">
        <v>2492</v>
      </c>
    </row>
    <row r="729" spans="1:5" x14ac:dyDescent="0.25">
      <c r="A729" s="349" t="s">
        <v>451</v>
      </c>
      <c r="B729" s="350" t="s">
        <v>2540</v>
      </c>
      <c r="C729" s="350" t="s">
        <v>2599</v>
      </c>
      <c r="D729" s="350" t="s">
        <v>20</v>
      </c>
      <c r="E729" s="351" t="s">
        <v>2492</v>
      </c>
    </row>
    <row r="730" spans="1:5" x14ac:dyDescent="0.25">
      <c r="A730" s="349" t="s">
        <v>452</v>
      </c>
      <c r="B730" s="350" t="s">
        <v>453</v>
      </c>
      <c r="C730" s="350" t="s">
        <v>454</v>
      </c>
      <c r="D730" s="350" t="s">
        <v>20</v>
      </c>
      <c r="E730" s="351" t="s">
        <v>2489</v>
      </c>
    </row>
    <row r="731" spans="1:5" x14ac:dyDescent="0.25">
      <c r="A731" s="349" t="s">
        <v>452</v>
      </c>
      <c r="B731" s="350" t="s">
        <v>455</v>
      </c>
      <c r="C731" s="350" t="s">
        <v>456</v>
      </c>
      <c r="D731" s="350" t="s">
        <v>17</v>
      </c>
      <c r="E731" s="351" t="s">
        <v>2482</v>
      </c>
    </row>
    <row r="732" spans="1:5" x14ac:dyDescent="0.25">
      <c r="A732" s="349" t="s">
        <v>452</v>
      </c>
      <c r="B732" s="350" t="s">
        <v>457</v>
      </c>
      <c r="C732" s="350" t="s">
        <v>458</v>
      </c>
      <c r="D732" s="350" t="s">
        <v>17</v>
      </c>
      <c r="E732" s="351" t="s">
        <v>2484</v>
      </c>
    </row>
    <row r="733" spans="1:5" x14ac:dyDescent="0.25">
      <c r="A733" s="349" t="s">
        <v>452</v>
      </c>
      <c r="B733" s="350" t="s">
        <v>1450</v>
      </c>
      <c r="C733" s="350" t="s">
        <v>1449</v>
      </c>
      <c r="D733" s="350" t="s">
        <v>20</v>
      </c>
      <c r="E733" s="351" t="s">
        <v>2492</v>
      </c>
    </row>
    <row r="734" spans="1:5" x14ac:dyDescent="0.25">
      <c r="A734" s="349" t="s">
        <v>452</v>
      </c>
      <c r="B734" s="350" t="s">
        <v>459</v>
      </c>
      <c r="C734" s="350" t="s">
        <v>460</v>
      </c>
      <c r="D734" s="350" t="s">
        <v>17</v>
      </c>
      <c r="E734" s="351" t="s">
        <v>2484</v>
      </c>
    </row>
    <row r="735" spans="1:5" x14ac:dyDescent="0.25">
      <c r="A735" s="349" t="s">
        <v>452</v>
      </c>
      <c r="B735" s="350" t="s">
        <v>461</v>
      </c>
      <c r="C735" s="350" t="s">
        <v>462</v>
      </c>
      <c r="D735" s="350" t="s">
        <v>20</v>
      </c>
      <c r="E735" s="351" t="s">
        <v>2483</v>
      </c>
    </row>
    <row r="736" spans="1:5" x14ac:dyDescent="0.25">
      <c r="A736" s="349" t="s">
        <v>452</v>
      </c>
      <c r="B736" s="350" t="s">
        <v>463</v>
      </c>
      <c r="C736" s="350" t="s">
        <v>464</v>
      </c>
      <c r="D736" s="350" t="s">
        <v>14</v>
      </c>
      <c r="E736" s="351" t="s">
        <v>2481</v>
      </c>
    </row>
    <row r="737" spans="1:5" x14ac:dyDescent="0.25">
      <c r="A737" s="349" t="s">
        <v>452</v>
      </c>
      <c r="B737" s="350" t="s">
        <v>465</v>
      </c>
      <c r="C737" s="350" t="s">
        <v>466</v>
      </c>
      <c r="D737" s="350" t="s">
        <v>17</v>
      </c>
      <c r="E737" s="351" t="s">
        <v>2482</v>
      </c>
    </row>
    <row r="738" spans="1:5" x14ac:dyDescent="0.25">
      <c r="A738" s="349" t="s">
        <v>452</v>
      </c>
      <c r="B738" s="350" t="s">
        <v>467</v>
      </c>
      <c r="C738" s="350" t="s">
        <v>468</v>
      </c>
      <c r="D738" s="350" t="s">
        <v>20</v>
      </c>
      <c r="E738" s="351" t="s">
        <v>2483</v>
      </c>
    </row>
    <row r="739" spans="1:5" x14ac:dyDescent="0.25">
      <c r="A739" s="349" t="s">
        <v>452</v>
      </c>
      <c r="B739" s="350" t="s">
        <v>1448</v>
      </c>
      <c r="C739" s="350" t="s">
        <v>1447</v>
      </c>
      <c r="D739" s="350" t="s">
        <v>20</v>
      </c>
      <c r="E739" s="351" t="s">
        <v>2489</v>
      </c>
    </row>
    <row r="740" spans="1:5" x14ac:dyDescent="0.25">
      <c r="A740" s="349" t="s">
        <v>452</v>
      </c>
      <c r="B740" s="350" t="s">
        <v>1446</v>
      </c>
      <c r="C740" s="350" t="s">
        <v>1445</v>
      </c>
      <c r="D740" s="350" t="s">
        <v>20</v>
      </c>
      <c r="E740" s="351" t="s">
        <v>2489</v>
      </c>
    </row>
    <row r="741" spans="1:5" x14ac:dyDescent="0.25">
      <c r="A741" s="349" t="s">
        <v>452</v>
      </c>
      <c r="B741" s="350" t="s">
        <v>1444</v>
      </c>
      <c r="C741" s="350" t="s">
        <v>1443</v>
      </c>
      <c r="D741" s="350" t="s">
        <v>5</v>
      </c>
      <c r="E741" s="351" t="s">
        <v>2488</v>
      </c>
    </row>
    <row r="742" spans="1:5" x14ac:dyDescent="0.25">
      <c r="A742" s="349" t="s">
        <v>452</v>
      </c>
      <c r="B742" s="350" t="s">
        <v>1442</v>
      </c>
      <c r="C742" s="350" t="s">
        <v>1441</v>
      </c>
      <c r="D742" s="350" t="s">
        <v>5</v>
      </c>
      <c r="E742" s="351" t="s">
        <v>2495</v>
      </c>
    </row>
    <row r="743" spans="1:5" x14ac:dyDescent="0.25">
      <c r="A743" s="349" t="s">
        <v>452</v>
      </c>
      <c r="B743" s="350" t="s">
        <v>1440</v>
      </c>
      <c r="C743" s="350" t="s">
        <v>1439</v>
      </c>
      <c r="D743" s="350" t="s">
        <v>20</v>
      </c>
      <c r="E743" s="351" t="s">
        <v>2492</v>
      </c>
    </row>
    <row r="744" spans="1:5" x14ac:dyDescent="0.25">
      <c r="A744" s="349" t="s">
        <v>452</v>
      </c>
      <c r="B744" s="350" t="s">
        <v>1438</v>
      </c>
      <c r="C744" s="350" t="s">
        <v>1437</v>
      </c>
      <c r="D744" s="350" t="s">
        <v>20</v>
      </c>
      <c r="E744" s="351" t="s">
        <v>2492</v>
      </c>
    </row>
    <row r="745" spans="1:5" x14ac:dyDescent="0.25">
      <c r="A745" s="349" t="s">
        <v>452</v>
      </c>
      <c r="B745" s="350" t="s">
        <v>2541</v>
      </c>
      <c r="C745" s="350" t="s">
        <v>2600</v>
      </c>
      <c r="D745" s="350" t="s">
        <v>5</v>
      </c>
      <c r="E745" s="351" t="s">
        <v>2496</v>
      </c>
    </row>
    <row r="746" spans="1:5" x14ac:dyDescent="0.25">
      <c r="A746" s="349" t="s">
        <v>452</v>
      </c>
      <c r="B746" s="350" t="s">
        <v>2388</v>
      </c>
      <c r="C746" s="350" t="s">
        <v>2387</v>
      </c>
      <c r="D746" s="350" t="s">
        <v>5</v>
      </c>
      <c r="E746" s="351" t="s">
        <v>2495</v>
      </c>
    </row>
    <row r="747" spans="1:5" x14ac:dyDescent="0.25">
      <c r="A747" s="349" t="s">
        <v>452</v>
      </c>
      <c r="B747" s="350" t="s">
        <v>2542</v>
      </c>
      <c r="C747" s="350" t="s">
        <v>2601</v>
      </c>
      <c r="D747" s="350" t="s">
        <v>5</v>
      </c>
      <c r="E747" s="351" t="s">
        <v>2499</v>
      </c>
    </row>
    <row r="748" spans="1:5" x14ac:dyDescent="0.25">
      <c r="A748" s="349" t="s">
        <v>452</v>
      </c>
      <c r="B748" s="350" t="s">
        <v>1436</v>
      </c>
      <c r="C748" s="350" t="s">
        <v>1435</v>
      </c>
      <c r="D748" s="350" t="s">
        <v>20</v>
      </c>
      <c r="E748" s="351" t="s">
        <v>2492</v>
      </c>
    </row>
    <row r="749" spans="1:5" x14ac:dyDescent="0.25">
      <c r="A749" s="349" t="s">
        <v>452</v>
      </c>
      <c r="B749" s="350" t="s">
        <v>1434</v>
      </c>
      <c r="C749" s="350" t="s">
        <v>1433</v>
      </c>
      <c r="D749" s="350" t="s">
        <v>5</v>
      </c>
      <c r="E749" s="351" t="s">
        <v>2488</v>
      </c>
    </row>
    <row r="750" spans="1:5" x14ac:dyDescent="0.25">
      <c r="A750" s="349" t="s">
        <v>452</v>
      </c>
      <c r="B750" s="350" t="s">
        <v>469</v>
      </c>
      <c r="C750" s="350" t="s">
        <v>470</v>
      </c>
      <c r="D750" s="350" t="s">
        <v>17</v>
      </c>
      <c r="E750" s="351" t="s">
        <v>2482</v>
      </c>
    </row>
    <row r="751" spans="1:5" x14ac:dyDescent="0.25">
      <c r="A751" s="349" t="s">
        <v>452</v>
      </c>
      <c r="B751" s="350" t="s">
        <v>1432</v>
      </c>
      <c r="C751" s="350" t="s">
        <v>1431</v>
      </c>
      <c r="D751" s="350" t="s">
        <v>20</v>
      </c>
      <c r="E751" s="351" t="s">
        <v>2489</v>
      </c>
    </row>
    <row r="752" spans="1:5" x14ac:dyDescent="0.25">
      <c r="A752" s="349" t="s">
        <v>452</v>
      </c>
      <c r="B752" s="350" t="s">
        <v>1430</v>
      </c>
      <c r="C752" s="350" t="s">
        <v>1429</v>
      </c>
      <c r="D752" s="350" t="s">
        <v>4</v>
      </c>
      <c r="E752" s="351" t="s">
        <v>4</v>
      </c>
    </row>
    <row r="753" spans="1:5" x14ac:dyDescent="0.25">
      <c r="A753" s="349" t="s">
        <v>452</v>
      </c>
      <c r="B753" s="350" t="s">
        <v>471</v>
      </c>
      <c r="C753" s="350" t="s">
        <v>472</v>
      </c>
      <c r="D753" s="350" t="s">
        <v>5</v>
      </c>
      <c r="E753" s="351" t="s">
        <v>2480</v>
      </c>
    </row>
    <row r="754" spans="1:5" x14ac:dyDescent="0.25">
      <c r="A754" s="349" t="s">
        <v>452</v>
      </c>
      <c r="B754" s="350" t="s">
        <v>1428</v>
      </c>
      <c r="C754" s="350" t="s">
        <v>1427</v>
      </c>
      <c r="D754" s="350" t="s">
        <v>5</v>
      </c>
      <c r="E754" s="351" t="s">
        <v>2488</v>
      </c>
    </row>
    <row r="755" spans="1:5" x14ac:dyDescent="0.25">
      <c r="A755" s="349" t="s">
        <v>452</v>
      </c>
      <c r="B755" s="350" t="s">
        <v>473</v>
      </c>
      <c r="C755" s="350" t="s">
        <v>474</v>
      </c>
      <c r="D755" s="350" t="s">
        <v>8</v>
      </c>
      <c r="E755" s="351" t="s">
        <v>8</v>
      </c>
    </row>
    <row r="756" spans="1:5" x14ac:dyDescent="0.25">
      <c r="A756" s="349" t="s">
        <v>452</v>
      </c>
      <c r="B756" s="350" t="s">
        <v>1426</v>
      </c>
      <c r="C756" s="350" t="s">
        <v>1425</v>
      </c>
      <c r="D756" s="350" t="s">
        <v>5</v>
      </c>
      <c r="E756" s="351" t="s">
        <v>2488</v>
      </c>
    </row>
    <row r="757" spans="1:5" x14ac:dyDescent="0.25">
      <c r="A757" s="349" t="s">
        <v>452</v>
      </c>
      <c r="B757" s="350" t="s">
        <v>2386</v>
      </c>
      <c r="C757" s="350" t="s">
        <v>2385</v>
      </c>
      <c r="D757" s="350" t="s">
        <v>5</v>
      </c>
      <c r="E757" s="351" t="s">
        <v>2496</v>
      </c>
    </row>
    <row r="758" spans="1:5" x14ac:dyDescent="0.25">
      <c r="A758" s="349" t="s">
        <v>452</v>
      </c>
      <c r="B758" s="350" t="s">
        <v>475</v>
      </c>
      <c r="C758" s="350" t="s">
        <v>476</v>
      </c>
      <c r="D758" s="350" t="s">
        <v>3</v>
      </c>
      <c r="E758" s="351" t="s">
        <v>3</v>
      </c>
    </row>
    <row r="759" spans="1:5" x14ac:dyDescent="0.25">
      <c r="A759" s="349" t="s">
        <v>452</v>
      </c>
      <c r="B759" s="350" t="s">
        <v>1424</v>
      </c>
      <c r="C759" s="350" t="s">
        <v>1423</v>
      </c>
      <c r="D759" s="350" t="s">
        <v>5</v>
      </c>
      <c r="E759" s="351" t="s">
        <v>2496</v>
      </c>
    </row>
    <row r="760" spans="1:5" x14ac:dyDescent="0.25">
      <c r="A760" s="349" t="s">
        <v>452</v>
      </c>
      <c r="B760" s="350" t="s">
        <v>1422</v>
      </c>
      <c r="C760" s="350" t="s">
        <v>1421</v>
      </c>
      <c r="D760" s="350" t="s">
        <v>20</v>
      </c>
      <c r="E760" s="351" t="s">
        <v>2489</v>
      </c>
    </row>
    <row r="761" spans="1:5" x14ac:dyDescent="0.25">
      <c r="A761" s="349" t="s">
        <v>452</v>
      </c>
      <c r="B761" s="350" t="s">
        <v>1420</v>
      </c>
      <c r="C761" s="350" t="s">
        <v>1419</v>
      </c>
      <c r="D761" s="350" t="s">
        <v>5</v>
      </c>
      <c r="E761" s="351" t="s">
        <v>2488</v>
      </c>
    </row>
    <row r="762" spans="1:5" x14ac:dyDescent="0.25">
      <c r="A762" s="349" t="s">
        <v>452</v>
      </c>
      <c r="B762" s="350" t="s">
        <v>1418</v>
      </c>
      <c r="C762" s="350" t="s">
        <v>1417</v>
      </c>
      <c r="D762" s="350" t="s">
        <v>20</v>
      </c>
      <c r="E762" s="351" t="s">
        <v>2489</v>
      </c>
    </row>
    <row r="763" spans="1:5" x14ac:dyDescent="0.25">
      <c r="A763" s="349" t="s">
        <v>452</v>
      </c>
      <c r="B763" s="350" t="s">
        <v>477</v>
      </c>
      <c r="C763" s="350" t="s">
        <v>478</v>
      </c>
      <c r="D763" s="350" t="s">
        <v>17</v>
      </c>
      <c r="E763" s="351" t="s">
        <v>2482</v>
      </c>
    </row>
    <row r="764" spans="1:5" x14ac:dyDescent="0.25">
      <c r="A764" s="349" t="s">
        <v>452</v>
      </c>
      <c r="B764" s="350" t="s">
        <v>1416</v>
      </c>
      <c r="C764" s="350" t="s">
        <v>1415</v>
      </c>
      <c r="D764" s="350" t="s">
        <v>4</v>
      </c>
      <c r="E764" s="351" t="s">
        <v>4</v>
      </c>
    </row>
    <row r="765" spans="1:5" x14ac:dyDescent="0.25">
      <c r="A765" s="349" t="s">
        <v>452</v>
      </c>
      <c r="B765" s="350" t="s">
        <v>1414</v>
      </c>
      <c r="C765" s="350" t="s">
        <v>1413</v>
      </c>
      <c r="D765" s="350" t="s">
        <v>20</v>
      </c>
      <c r="E765" s="351" t="s">
        <v>2489</v>
      </c>
    </row>
    <row r="766" spans="1:5" x14ac:dyDescent="0.25">
      <c r="A766" s="349" t="s">
        <v>452</v>
      </c>
      <c r="B766" s="350" t="s">
        <v>1412</v>
      </c>
      <c r="C766" s="350" t="s">
        <v>1411</v>
      </c>
      <c r="D766" s="350" t="s">
        <v>20</v>
      </c>
      <c r="E766" s="351" t="s">
        <v>2489</v>
      </c>
    </row>
    <row r="767" spans="1:5" x14ac:dyDescent="0.25">
      <c r="A767" s="349" t="s">
        <v>452</v>
      </c>
      <c r="B767" s="350" t="s">
        <v>1410</v>
      </c>
      <c r="C767" s="350" t="s">
        <v>1409</v>
      </c>
      <c r="D767" s="350" t="s">
        <v>20</v>
      </c>
      <c r="E767" s="351" t="s">
        <v>2489</v>
      </c>
    </row>
    <row r="768" spans="1:5" x14ac:dyDescent="0.25">
      <c r="A768" s="349" t="s">
        <v>452</v>
      </c>
      <c r="B768" s="350" t="s">
        <v>1408</v>
      </c>
      <c r="C768" s="350" t="s">
        <v>1407</v>
      </c>
      <c r="D768" s="350" t="s">
        <v>20</v>
      </c>
      <c r="E768" s="351" t="s">
        <v>2489</v>
      </c>
    </row>
    <row r="769" spans="1:5" x14ac:dyDescent="0.25">
      <c r="A769" s="349" t="s">
        <v>452</v>
      </c>
      <c r="B769" s="350" t="s">
        <v>1406</v>
      </c>
      <c r="C769" s="350" t="s">
        <v>1405</v>
      </c>
      <c r="D769" s="350" t="s">
        <v>20</v>
      </c>
      <c r="E769" s="351" t="s">
        <v>2492</v>
      </c>
    </row>
    <row r="770" spans="1:5" x14ac:dyDescent="0.25">
      <c r="A770" s="349" t="s">
        <v>452</v>
      </c>
      <c r="B770" s="350" t="s">
        <v>1404</v>
      </c>
      <c r="C770" s="350" t="s">
        <v>1403</v>
      </c>
      <c r="D770" s="350" t="s">
        <v>20</v>
      </c>
      <c r="E770" s="351" t="s">
        <v>2489</v>
      </c>
    </row>
    <row r="771" spans="1:5" x14ac:dyDescent="0.25">
      <c r="A771" s="349" t="s">
        <v>452</v>
      </c>
      <c r="B771" s="350" t="s">
        <v>1402</v>
      </c>
      <c r="C771" s="350" t="s">
        <v>1401</v>
      </c>
      <c r="D771" s="350" t="s">
        <v>20</v>
      </c>
      <c r="E771" s="351" t="s">
        <v>2492</v>
      </c>
    </row>
    <row r="772" spans="1:5" x14ac:dyDescent="0.25">
      <c r="A772" s="349" t="s">
        <v>452</v>
      </c>
      <c r="B772" s="350" t="s">
        <v>1400</v>
      </c>
      <c r="C772" s="350" t="s">
        <v>1399</v>
      </c>
      <c r="D772" s="350" t="s">
        <v>5</v>
      </c>
      <c r="E772" s="351" t="s">
        <v>2488</v>
      </c>
    </row>
    <row r="773" spans="1:5" x14ac:dyDescent="0.25">
      <c r="A773" s="349" t="s">
        <v>452</v>
      </c>
      <c r="B773" s="350" t="s">
        <v>1398</v>
      </c>
      <c r="C773" s="350" t="s">
        <v>1397</v>
      </c>
      <c r="D773" s="350" t="s">
        <v>5</v>
      </c>
      <c r="E773" s="351" t="s">
        <v>2488</v>
      </c>
    </row>
    <row r="774" spans="1:5" x14ac:dyDescent="0.25">
      <c r="A774" s="349" t="s">
        <v>452</v>
      </c>
      <c r="B774" s="350" t="s">
        <v>479</v>
      </c>
      <c r="C774" s="350" t="s">
        <v>480</v>
      </c>
      <c r="D774" s="350" t="s">
        <v>20</v>
      </c>
      <c r="E774" s="351" t="s">
        <v>2483</v>
      </c>
    </row>
    <row r="775" spans="1:5" x14ac:dyDescent="0.25">
      <c r="A775" s="349" t="s">
        <v>452</v>
      </c>
      <c r="B775" s="350" t="s">
        <v>481</v>
      </c>
      <c r="C775" s="350" t="s">
        <v>482</v>
      </c>
      <c r="D775" s="350" t="s">
        <v>20</v>
      </c>
      <c r="E775" s="351" t="s">
        <v>2489</v>
      </c>
    </row>
    <row r="776" spans="1:5" x14ac:dyDescent="0.25">
      <c r="A776" s="349" t="s">
        <v>452</v>
      </c>
      <c r="B776" s="350" t="s">
        <v>483</v>
      </c>
      <c r="C776" s="350" t="s">
        <v>484</v>
      </c>
      <c r="D776" s="350" t="s">
        <v>20</v>
      </c>
      <c r="E776" s="351" t="s">
        <v>2489</v>
      </c>
    </row>
    <row r="777" spans="1:5" x14ac:dyDescent="0.25">
      <c r="A777" s="349" t="s">
        <v>452</v>
      </c>
      <c r="B777" s="350" t="s">
        <v>485</v>
      </c>
      <c r="C777" s="350" t="s">
        <v>486</v>
      </c>
      <c r="D777" s="350" t="s">
        <v>17</v>
      </c>
      <c r="E777" s="351" t="s">
        <v>2482</v>
      </c>
    </row>
    <row r="778" spans="1:5" x14ac:dyDescent="0.25">
      <c r="A778" s="349" t="s">
        <v>452</v>
      </c>
      <c r="B778" s="350" t="s">
        <v>1396</v>
      </c>
      <c r="C778" s="350" t="s">
        <v>1395</v>
      </c>
      <c r="D778" s="350" t="s">
        <v>5</v>
      </c>
      <c r="E778" s="351" t="s">
        <v>2495</v>
      </c>
    </row>
    <row r="779" spans="1:5" x14ac:dyDescent="0.25">
      <c r="A779" s="349" t="s">
        <v>452</v>
      </c>
      <c r="B779" s="350" t="s">
        <v>487</v>
      </c>
      <c r="C779" s="350" t="s">
        <v>488</v>
      </c>
      <c r="D779" s="350" t="s">
        <v>17</v>
      </c>
      <c r="E779" s="351" t="s">
        <v>2482</v>
      </c>
    </row>
    <row r="780" spans="1:5" x14ac:dyDescent="0.25">
      <c r="A780" s="349" t="s">
        <v>452</v>
      </c>
      <c r="B780" s="350" t="s">
        <v>1394</v>
      </c>
      <c r="C780" s="350" t="s">
        <v>1393</v>
      </c>
      <c r="D780" s="350" t="s">
        <v>17</v>
      </c>
      <c r="E780" s="351" t="s">
        <v>2484</v>
      </c>
    </row>
    <row r="781" spans="1:5" x14ac:dyDescent="0.25">
      <c r="A781" s="349" t="s">
        <v>452</v>
      </c>
      <c r="B781" s="350" t="s">
        <v>489</v>
      </c>
      <c r="C781" s="350" t="s">
        <v>490</v>
      </c>
      <c r="D781" s="350" t="s">
        <v>17</v>
      </c>
      <c r="E781" s="351" t="s">
        <v>2484</v>
      </c>
    </row>
    <row r="782" spans="1:5" x14ac:dyDescent="0.25">
      <c r="A782" s="349" t="s">
        <v>452</v>
      </c>
      <c r="B782" s="350" t="s">
        <v>1392</v>
      </c>
      <c r="C782" s="350" t="s">
        <v>1391</v>
      </c>
      <c r="D782" s="350" t="s">
        <v>20</v>
      </c>
      <c r="E782" s="351" t="s">
        <v>2492</v>
      </c>
    </row>
    <row r="783" spans="1:5" x14ac:dyDescent="0.25">
      <c r="A783" s="349" t="s">
        <v>452</v>
      </c>
      <c r="B783" s="350" t="s">
        <v>1390</v>
      </c>
      <c r="C783" s="350" t="s">
        <v>1389</v>
      </c>
      <c r="D783" s="350" t="s">
        <v>5</v>
      </c>
      <c r="E783" s="351" t="s">
        <v>2488</v>
      </c>
    </row>
    <row r="784" spans="1:5" x14ac:dyDescent="0.25">
      <c r="A784" s="349" t="s">
        <v>452</v>
      </c>
      <c r="B784" s="350" t="s">
        <v>491</v>
      </c>
      <c r="C784" s="350" t="s">
        <v>492</v>
      </c>
      <c r="D784" s="350" t="s">
        <v>14</v>
      </c>
      <c r="E784" s="351" t="s">
        <v>2481</v>
      </c>
    </row>
    <row r="785" spans="1:5" x14ac:dyDescent="0.25">
      <c r="A785" s="349" t="s">
        <v>452</v>
      </c>
      <c r="B785" s="350" t="s">
        <v>1388</v>
      </c>
      <c r="C785" s="350" t="s">
        <v>1387</v>
      </c>
      <c r="D785" s="350" t="s">
        <v>5</v>
      </c>
      <c r="E785" s="351" t="s">
        <v>2488</v>
      </c>
    </row>
    <row r="786" spans="1:5" x14ac:dyDescent="0.25">
      <c r="A786" s="349" t="s">
        <v>452</v>
      </c>
      <c r="B786" s="350" t="s">
        <v>1386</v>
      </c>
      <c r="C786" s="350" t="s">
        <v>1385</v>
      </c>
      <c r="D786" s="350" t="s">
        <v>5</v>
      </c>
      <c r="E786" s="351" t="s">
        <v>2488</v>
      </c>
    </row>
    <row r="787" spans="1:5" x14ac:dyDescent="0.25">
      <c r="A787" s="349" t="s">
        <v>452</v>
      </c>
      <c r="B787" s="350" t="s">
        <v>493</v>
      </c>
      <c r="C787" s="350" t="s">
        <v>494</v>
      </c>
      <c r="D787" s="350" t="s">
        <v>17</v>
      </c>
      <c r="E787" s="351" t="s">
        <v>2482</v>
      </c>
    </row>
    <row r="788" spans="1:5" x14ac:dyDescent="0.25">
      <c r="A788" s="349" t="s">
        <v>452</v>
      </c>
      <c r="B788" s="350" t="s">
        <v>1384</v>
      </c>
      <c r="C788" s="350" t="s">
        <v>1383</v>
      </c>
      <c r="D788" s="350" t="s">
        <v>20</v>
      </c>
      <c r="E788" s="351" t="s">
        <v>2489</v>
      </c>
    </row>
    <row r="789" spans="1:5" x14ac:dyDescent="0.25">
      <c r="A789" s="349" t="s">
        <v>452</v>
      </c>
      <c r="B789" s="350" t="s">
        <v>495</v>
      </c>
      <c r="C789" s="350" t="s">
        <v>496</v>
      </c>
      <c r="D789" s="350" t="s">
        <v>14</v>
      </c>
      <c r="E789" s="351" t="s">
        <v>2481</v>
      </c>
    </row>
    <row r="790" spans="1:5" x14ac:dyDescent="0.25">
      <c r="A790" s="349" t="s">
        <v>452</v>
      </c>
      <c r="B790" s="350" t="s">
        <v>1382</v>
      </c>
      <c r="C790" s="350" t="s">
        <v>1381</v>
      </c>
      <c r="D790" s="350" t="s">
        <v>20</v>
      </c>
      <c r="E790" s="351" t="s">
        <v>2489</v>
      </c>
    </row>
    <row r="791" spans="1:5" x14ac:dyDescent="0.25">
      <c r="A791" s="349" t="s">
        <v>452</v>
      </c>
      <c r="B791" s="350" t="s">
        <v>1380</v>
      </c>
      <c r="C791" s="350" t="s">
        <v>1379</v>
      </c>
      <c r="D791" s="350" t="s">
        <v>5</v>
      </c>
      <c r="E791" s="351" t="s">
        <v>2494</v>
      </c>
    </row>
    <row r="792" spans="1:5" x14ac:dyDescent="0.25">
      <c r="A792" s="349" t="s">
        <v>452</v>
      </c>
      <c r="B792" s="350" t="s">
        <v>497</v>
      </c>
      <c r="C792" s="350" t="s">
        <v>498</v>
      </c>
      <c r="D792" s="350" t="s">
        <v>17</v>
      </c>
      <c r="E792" s="351" t="s">
        <v>2484</v>
      </c>
    </row>
    <row r="793" spans="1:5" x14ac:dyDescent="0.25">
      <c r="A793" s="349" t="s">
        <v>452</v>
      </c>
      <c r="B793" s="350" t="s">
        <v>1378</v>
      </c>
      <c r="C793" s="350" t="s">
        <v>1377</v>
      </c>
      <c r="D793" s="350" t="s">
        <v>4</v>
      </c>
      <c r="E793" s="351" t="s">
        <v>4</v>
      </c>
    </row>
    <row r="794" spans="1:5" x14ac:dyDescent="0.25">
      <c r="A794" s="349" t="s">
        <v>452</v>
      </c>
      <c r="B794" s="350" t="s">
        <v>1376</v>
      </c>
      <c r="C794" s="350" t="s">
        <v>1375</v>
      </c>
      <c r="D794" s="350" t="s">
        <v>5</v>
      </c>
      <c r="E794" s="351" t="s">
        <v>2488</v>
      </c>
    </row>
    <row r="795" spans="1:5" x14ac:dyDescent="0.25">
      <c r="A795" s="349" t="s">
        <v>452</v>
      </c>
      <c r="B795" s="350" t="s">
        <v>499</v>
      </c>
      <c r="C795" s="350" t="s">
        <v>500</v>
      </c>
      <c r="D795" s="350" t="s">
        <v>14</v>
      </c>
      <c r="E795" s="351" t="s">
        <v>2486</v>
      </c>
    </row>
    <row r="796" spans="1:5" x14ac:dyDescent="0.25">
      <c r="A796" s="349" t="s">
        <v>452</v>
      </c>
      <c r="B796" s="350" t="s">
        <v>1374</v>
      </c>
      <c r="C796" s="350" t="s">
        <v>1373</v>
      </c>
      <c r="D796" s="350" t="s">
        <v>20</v>
      </c>
      <c r="E796" s="351" t="s">
        <v>2492</v>
      </c>
    </row>
    <row r="797" spans="1:5" x14ac:dyDescent="0.25">
      <c r="A797" s="349" t="s">
        <v>452</v>
      </c>
      <c r="B797" s="350" t="s">
        <v>1372</v>
      </c>
      <c r="C797" s="350" t="s">
        <v>1371</v>
      </c>
      <c r="D797" s="350" t="s">
        <v>20</v>
      </c>
      <c r="E797" s="351" t="s">
        <v>2492</v>
      </c>
    </row>
    <row r="798" spans="1:5" x14ac:dyDescent="0.25">
      <c r="A798" s="349" t="s">
        <v>452</v>
      </c>
      <c r="B798" s="350" t="s">
        <v>1370</v>
      </c>
      <c r="C798" s="350" t="s">
        <v>1369</v>
      </c>
      <c r="D798" s="350" t="s">
        <v>5</v>
      </c>
      <c r="E798" s="351" t="s">
        <v>2496</v>
      </c>
    </row>
    <row r="799" spans="1:5" x14ac:dyDescent="0.25">
      <c r="A799" s="349" t="s">
        <v>452</v>
      </c>
      <c r="B799" s="350" t="s">
        <v>501</v>
      </c>
      <c r="C799" s="350" t="s">
        <v>502</v>
      </c>
      <c r="D799" s="350" t="s">
        <v>20</v>
      </c>
      <c r="E799" s="351" t="s">
        <v>2489</v>
      </c>
    </row>
    <row r="800" spans="1:5" x14ac:dyDescent="0.25">
      <c r="A800" s="349" t="s">
        <v>452</v>
      </c>
      <c r="B800" s="350" t="s">
        <v>2543</v>
      </c>
      <c r="C800" s="350" t="s">
        <v>2602</v>
      </c>
      <c r="D800" s="350" t="s">
        <v>5</v>
      </c>
      <c r="E800" s="351" t="s">
        <v>2496</v>
      </c>
    </row>
    <row r="801" spans="1:5" x14ac:dyDescent="0.25">
      <c r="A801" s="349" t="s">
        <v>503</v>
      </c>
      <c r="B801" s="350" t="s">
        <v>802</v>
      </c>
      <c r="C801" s="350" t="s">
        <v>803</v>
      </c>
      <c r="D801" s="350" t="s">
        <v>3</v>
      </c>
      <c r="E801" s="351" t="s">
        <v>3</v>
      </c>
    </row>
    <row r="802" spans="1:5" x14ac:dyDescent="0.25">
      <c r="A802" s="349" t="s">
        <v>503</v>
      </c>
      <c r="B802" s="350" t="s">
        <v>1368</v>
      </c>
      <c r="C802" s="350" t="s">
        <v>1367</v>
      </c>
      <c r="D802" s="350" t="s">
        <v>5</v>
      </c>
      <c r="E802" s="351" t="s">
        <v>2485</v>
      </c>
    </row>
    <row r="803" spans="1:5" x14ac:dyDescent="0.25">
      <c r="A803" s="349" t="s">
        <v>503</v>
      </c>
      <c r="B803" s="350" t="s">
        <v>2384</v>
      </c>
      <c r="C803" s="350" t="s">
        <v>2383</v>
      </c>
      <c r="D803" s="350" t="s">
        <v>5</v>
      </c>
      <c r="E803" s="351" t="s">
        <v>2496</v>
      </c>
    </row>
    <row r="804" spans="1:5" x14ac:dyDescent="0.25">
      <c r="A804" s="349" t="s">
        <v>503</v>
      </c>
      <c r="B804" s="350" t="s">
        <v>1366</v>
      </c>
      <c r="C804" s="350" t="s">
        <v>1365</v>
      </c>
      <c r="D804" s="350" t="s">
        <v>4</v>
      </c>
      <c r="E804" s="351" t="s">
        <v>4</v>
      </c>
    </row>
    <row r="805" spans="1:5" x14ac:dyDescent="0.25">
      <c r="A805" s="349" t="s">
        <v>503</v>
      </c>
      <c r="B805" s="350" t="s">
        <v>1364</v>
      </c>
      <c r="C805" s="350" t="s">
        <v>1363</v>
      </c>
      <c r="D805" s="350" t="s">
        <v>5</v>
      </c>
      <c r="E805" s="351" t="s">
        <v>2485</v>
      </c>
    </row>
    <row r="806" spans="1:5" x14ac:dyDescent="0.25">
      <c r="A806" s="349" t="s">
        <v>503</v>
      </c>
      <c r="B806" s="350" t="s">
        <v>1362</v>
      </c>
      <c r="C806" s="350" t="s">
        <v>1361</v>
      </c>
      <c r="D806" s="350" t="s">
        <v>5</v>
      </c>
      <c r="E806" s="351" t="s">
        <v>2494</v>
      </c>
    </row>
    <row r="807" spans="1:5" x14ac:dyDescent="0.25">
      <c r="A807" s="349" t="s">
        <v>503</v>
      </c>
      <c r="B807" s="350" t="s">
        <v>504</v>
      </c>
      <c r="C807" s="350" t="s">
        <v>505</v>
      </c>
      <c r="D807" s="350" t="s">
        <v>5</v>
      </c>
      <c r="E807" s="351" t="s">
        <v>2480</v>
      </c>
    </row>
    <row r="808" spans="1:5" x14ac:dyDescent="0.25">
      <c r="A808" s="349" t="s">
        <v>503</v>
      </c>
      <c r="B808" s="350" t="s">
        <v>1360</v>
      </c>
      <c r="C808" s="350" t="s">
        <v>1359</v>
      </c>
      <c r="D808" s="350" t="s">
        <v>20</v>
      </c>
      <c r="E808" s="351" t="s">
        <v>2492</v>
      </c>
    </row>
    <row r="809" spans="1:5" x14ac:dyDescent="0.25">
      <c r="A809" s="349" t="s">
        <v>503</v>
      </c>
      <c r="B809" s="350" t="s">
        <v>1358</v>
      </c>
      <c r="C809" s="350" t="s">
        <v>1357</v>
      </c>
      <c r="D809" s="350" t="s">
        <v>20</v>
      </c>
      <c r="E809" s="351" t="s">
        <v>2489</v>
      </c>
    </row>
    <row r="810" spans="1:5" x14ac:dyDescent="0.25">
      <c r="A810" s="349" t="s">
        <v>503</v>
      </c>
      <c r="B810" s="350" t="s">
        <v>1356</v>
      </c>
      <c r="C810" s="350" t="s">
        <v>1355</v>
      </c>
      <c r="D810" s="350" t="s">
        <v>5</v>
      </c>
      <c r="E810" s="351" t="s">
        <v>2488</v>
      </c>
    </row>
    <row r="811" spans="1:5" x14ac:dyDescent="0.25">
      <c r="A811" s="349" t="s">
        <v>503</v>
      </c>
      <c r="B811" s="350" t="s">
        <v>1354</v>
      </c>
      <c r="C811" s="350" t="s">
        <v>1353</v>
      </c>
      <c r="D811" s="350" t="s">
        <v>20</v>
      </c>
      <c r="E811" s="351" t="s">
        <v>2492</v>
      </c>
    </row>
    <row r="812" spans="1:5" x14ac:dyDescent="0.25">
      <c r="A812" s="349" t="s">
        <v>503</v>
      </c>
      <c r="B812" s="350" t="s">
        <v>506</v>
      </c>
      <c r="C812" s="350" t="s">
        <v>507</v>
      </c>
      <c r="D812" s="350" t="s">
        <v>8</v>
      </c>
      <c r="E812" s="351" t="s">
        <v>8</v>
      </c>
    </row>
    <row r="813" spans="1:5" x14ac:dyDescent="0.25">
      <c r="A813" s="349" t="s">
        <v>503</v>
      </c>
      <c r="B813" s="350" t="s">
        <v>508</v>
      </c>
      <c r="C813" s="350" t="s">
        <v>509</v>
      </c>
      <c r="D813" s="350" t="s">
        <v>17</v>
      </c>
      <c r="E813" s="351" t="s">
        <v>2482</v>
      </c>
    </row>
    <row r="814" spans="1:5" x14ac:dyDescent="0.25">
      <c r="A814" s="349" t="s">
        <v>503</v>
      </c>
      <c r="B814" s="350" t="s">
        <v>510</v>
      </c>
      <c r="C814" s="350" t="s">
        <v>511</v>
      </c>
      <c r="D814" s="350" t="s">
        <v>14</v>
      </c>
      <c r="E814" s="351" t="s">
        <v>2481</v>
      </c>
    </row>
    <row r="815" spans="1:5" x14ac:dyDescent="0.25">
      <c r="A815" s="349" t="s">
        <v>503</v>
      </c>
      <c r="B815" s="350" t="s">
        <v>512</v>
      </c>
      <c r="C815" s="350" t="s">
        <v>513</v>
      </c>
      <c r="D815" s="350" t="s">
        <v>14</v>
      </c>
      <c r="E815" s="351" t="s">
        <v>2486</v>
      </c>
    </row>
    <row r="816" spans="1:5" x14ac:dyDescent="0.25">
      <c r="A816" s="349" t="s">
        <v>503</v>
      </c>
      <c r="B816" s="350" t="s">
        <v>1352</v>
      </c>
      <c r="C816" s="350" t="s">
        <v>1351</v>
      </c>
      <c r="D816" s="350" t="s">
        <v>20</v>
      </c>
      <c r="E816" s="351" t="s">
        <v>2489</v>
      </c>
    </row>
    <row r="817" spans="1:5" x14ac:dyDescent="0.25">
      <c r="A817" s="349" t="s">
        <v>503</v>
      </c>
      <c r="B817" s="350" t="s">
        <v>1350</v>
      </c>
      <c r="C817" s="350" t="s">
        <v>1349</v>
      </c>
      <c r="D817" s="350" t="s">
        <v>20</v>
      </c>
      <c r="E817" s="351" t="s">
        <v>2492</v>
      </c>
    </row>
    <row r="818" spans="1:5" x14ac:dyDescent="0.25">
      <c r="A818" s="349" t="s">
        <v>503</v>
      </c>
      <c r="B818" s="350" t="s">
        <v>1348</v>
      </c>
      <c r="C818" s="350" t="s">
        <v>1347</v>
      </c>
      <c r="D818" s="350" t="s">
        <v>20</v>
      </c>
      <c r="E818" s="351" t="s">
        <v>2492</v>
      </c>
    </row>
    <row r="819" spans="1:5" x14ac:dyDescent="0.25">
      <c r="A819" s="349" t="s">
        <v>503</v>
      </c>
      <c r="B819" s="350" t="s">
        <v>514</v>
      </c>
      <c r="C819" s="350" t="s">
        <v>515</v>
      </c>
      <c r="D819" s="350" t="s">
        <v>17</v>
      </c>
      <c r="E819" s="351" t="s">
        <v>2482</v>
      </c>
    </row>
    <row r="820" spans="1:5" x14ac:dyDescent="0.25">
      <c r="A820" s="349" t="s">
        <v>503</v>
      </c>
      <c r="B820" s="350" t="s">
        <v>1346</v>
      </c>
      <c r="C820" s="350" t="s">
        <v>1345</v>
      </c>
      <c r="D820" s="350" t="s">
        <v>20</v>
      </c>
      <c r="E820" s="351" t="s">
        <v>2489</v>
      </c>
    </row>
    <row r="821" spans="1:5" x14ac:dyDescent="0.25">
      <c r="A821" s="349" t="s">
        <v>503</v>
      </c>
      <c r="B821" s="350" t="s">
        <v>1344</v>
      </c>
      <c r="C821" s="350" t="s">
        <v>1343</v>
      </c>
      <c r="D821" s="350" t="s">
        <v>20</v>
      </c>
      <c r="E821" s="351" t="s">
        <v>2489</v>
      </c>
    </row>
    <row r="822" spans="1:5" x14ac:dyDescent="0.25">
      <c r="A822" s="349" t="s">
        <v>503</v>
      </c>
      <c r="B822" s="350" t="s">
        <v>516</v>
      </c>
      <c r="C822" s="350" t="s">
        <v>517</v>
      </c>
      <c r="D822" s="350" t="s">
        <v>14</v>
      </c>
      <c r="E822" s="351" t="s">
        <v>2486</v>
      </c>
    </row>
    <row r="823" spans="1:5" x14ac:dyDescent="0.25">
      <c r="A823" s="349" t="s">
        <v>503</v>
      </c>
      <c r="B823" s="350" t="s">
        <v>1342</v>
      </c>
      <c r="C823" s="350" t="s">
        <v>1341</v>
      </c>
      <c r="D823" s="350" t="s">
        <v>20</v>
      </c>
      <c r="E823" s="351" t="s">
        <v>2492</v>
      </c>
    </row>
    <row r="824" spans="1:5" x14ac:dyDescent="0.25">
      <c r="A824" s="349" t="s">
        <v>503</v>
      </c>
      <c r="B824" s="350" t="s">
        <v>518</v>
      </c>
      <c r="C824" s="350" t="s">
        <v>519</v>
      </c>
      <c r="D824" s="350" t="s">
        <v>14</v>
      </c>
      <c r="E824" s="351" t="s">
        <v>2481</v>
      </c>
    </row>
    <row r="825" spans="1:5" x14ac:dyDescent="0.25">
      <c r="A825" s="349" t="s">
        <v>503</v>
      </c>
      <c r="B825" s="350" t="s">
        <v>520</v>
      </c>
      <c r="C825" s="350" t="s">
        <v>521</v>
      </c>
      <c r="D825" s="350" t="s">
        <v>17</v>
      </c>
      <c r="E825" s="351" t="s">
        <v>2484</v>
      </c>
    </row>
    <row r="826" spans="1:5" x14ac:dyDescent="0.25">
      <c r="A826" s="349" t="s">
        <v>503</v>
      </c>
      <c r="B826" s="350" t="s">
        <v>1340</v>
      </c>
      <c r="C826" s="350" t="s">
        <v>1339</v>
      </c>
      <c r="D826" s="350" t="s">
        <v>20</v>
      </c>
      <c r="E826" s="351" t="s">
        <v>2489</v>
      </c>
    </row>
    <row r="827" spans="1:5" x14ac:dyDescent="0.25">
      <c r="A827" s="349" t="s">
        <v>503</v>
      </c>
      <c r="B827" s="350" t="s">
        <v>522</v>
      </c>
      <c r="C827" s="350" t="s">
        <v>523</v>
      </c>
      <c r="D827" s="350" t="s">
        <v>14</v>
      </c>
      <c r="E827" s="351" t="s">
        <v>2481</v>
      </c>
    </row>
    <row r="828" spans="1:5" x14ac:dyDescent="0.25">
      <c r="A828" s="349" t="s">
        <v>503</v>
      </c>
      <c r="B828" s="350" t="s">
        <v>524</v>
      </c>
      <c r="C828" s="350" t="s">
        <v>525</v>
      </c>
      <c r="D828" s="350" t="s">
        <v>14</v>
      </c>
      <c r="E828" s="351" t="s">
        <v>2481</v>
      </c>
    </row>
    <row r="829" spans="1:5" x14ac:dyDescent="0.25">
      <c r="A829" s="349" t="s">
        <v>503</v>
      </c>
      <c r="B829" s="350" t="s">
        <v>1338</v>
      </c>
      <c r="C829" s="350" t="s">
        <v>1337</v>
      </c>
      <c r="D829" s="350" t="s">
        <v>20</v>
      </c>
      <c r="E829" s="351" t="s">
        <v>2489</v>
      </c>
    </row>
    <row r="830" spans="1:5" x14ac:dyDescent="0.25">
      <c r="A830" s="349" t="s">
        <v>503</v>
      </c>
      <c r="B830" s="350" t="s">
        <v>1336</v>
      </c>
      <c r="C830" s="350" t="s">
        <v>1335</v>
      </c>
      <c r="D830" s="350" t="s">
        <v>5</v>
      </c>
      <c r="E830" s="351" t="s">
        <v>2479</v>
      </c>
    </row>
    <row r="831" spans="1:5" x14ac:dyDescent="0.25">
      <c r="A831" s="349" t="s">
        <v>503</v>
      </c>
      <c r="B831" s="350" t="s">
        <v>526</v>
      </c>
      <c r="C831" s="350" t="s">
        <v>527</v>
      </c>
      <c r="D831" s="350" t="s">
        <v>17</v>
      </c>
      <c r="E831" s="351" t="s">
        <v>2482</v>
      </c>
    </row>
    <row r="832" spans="1:5" x14ac:dyDescent="0.25">
      <c r="A832" s="349" t="s">
        <v>503</v>
      </c>
      <c r="B832" s="350" t="s">
        <v>1334</v>
      </c>
      <c r="C832" s="350" t="s">
        <v>1333</v>
      </c>
      <c r="D832" s="350" t="s">
        <v>20</v>
      </c>
      <c r="E832" s="351" t="s">
        <v>2489</v>
      </c>
    </row>
    <row r="833" spans="1:5" x14ac:dyDescent="0.25">
      <c r="A833" s="349" t="s">
        <v>503</v>
      </c>
      <c r="B833" s="350" t="s">
        <v>528</v>
      </c>
      <c r="C833" s="350" t="s">
        <v>529</v>
      </c>
      <c r="D833" s="350" t="s">
        <v>17</v>
      </c>
      <c r="E833" s="351" t="s">
        <v>2482</v>
      </c>
    </row>
    <row r="834" spans="1:5" x14ac:dyDescent="0.25">
      <c r="A834" s="349" t="s">
        <v>503</v>
      </c>
      <c r="B834" s="350" t="s">
        <v>1332</v>
      </c>
      <c r="C834" s="350" t="s">
        <v>1331</v>
      </c>
      <c r="D834" s="350" t="s">
        <v>4</v>
      </c>
      <c r="E834" s="351" t="s">
        <v>4</v>
      </c>
    </row>
    <row r="835" spans="1:5" x14ac:dyDescent="0.25">
      <c r="A835" s="349" t="s">
        <v>503</v>
      </c>
      <c r="B835" s="350" t="s">
        <v>1330</v>
      </c>
      <c r="C835" s="350" t="s">
        <v>1329</v>
      </c>
      <c r="D835" s="350" t="s">
        <v>4</v>
      </c>
      <c r="E835" s="351" t="s">
        <v>4</v>
      </c>
    </row>
    <row r="836" spans="1:5" x14ac:dyDescent="0.25">
      <c r="A836" s="349" t="s">
        <v>503</v>
      </c>
      <c r="B836" s="350" t="s">
        <v>1328</v>
      </c>
      <c r="C836" s="350" t="s">
        <v>1327</v>
      </c>
      <c r="D836" s="350" t="s">
        <v>5</v>
      </c>
      <c r="E836" s="351" t="s">
        <v>2488</v>
      </c>
    </row>
    <row r="837" spans="1:5" x14ac:dyDescent="0.25">
      <c r="A837" s="349" t="s">
        <v>503</v>
      </c>
      <c r="B837" s="350" t="s">
        <v>1326</v>
      </c>
      <c r="C837" s="350" t="s">
        <v>1325</v>
      </c>
      <c r="D837" s="350" t="s">
        <v>5</v>
      </c>
      <c r="E837" s="351" t="s">
        <v>2488</v>
      </c>
    </row>
    <row r="838" spans="1:5" x14ac:dyDescent="0.25">
      <c r="A838" s="349" t="s">
        <v>503</v>
      </c>
      <c r="B838" s="350" t="s">
        <v>1324</v>
      </c>
      <c r="C838" s="350" t="s">
        <v>1323</v>
      </c>
      <c r="D838" s="350" t="s">
        <v>17</v>
      </c>
      <c r="E838" s="351" t="s">
        <v>2484</v>
      </c>
    </row>
    <row r="839" spans="1:5" x14ac:dyDescent="0.25">
      <c r="A839" s="349" t="s">
        <v>503</v>
      </c>
      <c r="B839" s="350" t="s">
        <v>1322</v>
      </c>
      <c r="C839" s="350" t="s">
        <v>1321</v>
      </c>
      <c r="D839" s="350" t="s">
        <v>5</v>
      </c>
      <c r="E839" s="351" t="s">
        <v>2496</v>
      </c>
    </row>
    <row r="840" spans="1:5" x14ac:dyDescent="0.25">
      <c r="A840" s="349" t="s">
        <v>503</v>
      </c>
      <c r="B840" s="350" t="s">
        <v>1320</v>
      </c>
      <c r="C840" s="350" t="s">
        <v>1319</v>
      </c>
      <c r="D840" s="350" t="s">
        <v>5</v>
      </c>
      <c r="E840" s="351" t="s">
        <v>2488</v>
      </c>
    </row>
    <row r="841" spans="1:5" x14ac:dyDescent="0.25">
      <c r="A841" s="349" t="s">
        <v>503</v>
      </c>
      <c r="B841" s="350" t="s">
        <v>1318</v>
      </c>
      <c r="C841" s="350" t="s">
        <v>1317</v>
      </c>
      <c r="D841" s="350" t="s">
        <v>20</v>
      </c>
      <c r="E841" s="351" t="s">
        <v>2492</v>
      </c>
    </row>
    <row r="842" spans="1:5" x14ac:dyDescent="0.25">
      <c r="A842" s="349" t="s">
        <v>503</v>
      </c>
      <c r="B842" s="350" t="s">
        <v>1316</v>
      </c>
      <c r="C842" s="350" t="s">
        <v>1315</v>
      </c>
      <c r="D842" s="350" t="s">
        <v>5</v>
      </c>
      <c r="E842" s="351" t="s">
        <v>2488</v>
      </c>
    </row>
    <row r="843" spans="1:5" x14ac:dyDescent="0.25">
      <c r="A843" s="349" t="s">
        <v>503</v>
      </c>
      <c r="B843" s="350" t="s">
        <v>1314</v>
      </c>
      <c r="C843" s="350" t="s">
        <v>1313</v>
      </c>
      <c r="D843" s="350" t="s">
        <v>5</v>
      </c>
      <c r="E843" s="351" t="s">
        <v>2488</v>
      </c>
    </row>
    <row r="844" spans="1:5" x14ac:dyDescent="0.25">
      <c r="A844" s="349" t="s">
        <v>503</v>
      </c>
      <c r="B844" s="350" t="s">
        <v>1312</v>
      </c>
      <c r="C844" s="350" t="s">
        <v>1311</v>
      </c>
      <c r="D844" s="350" t="s">
        <v>5</v>
      </c>
      <c r="E844" s="351" t="s">
        <v>2488</v>
      </c>
    </row>
    <row r="845" spans="1:5" x14ac:dyDescent="0.25">
      <c r="A845" s="349" t="s">
        <v>503</v>
      </c>
      <c r="B845" s="350" t="s">
        <v>530</v>
      </c>
      <c r="C845" s="350" t="s">
        <v>531</v>
      </c>
      <c r="D845" s="350" t="s">
        <v>5</v>
      </c>
      <c r="E845" s="351" t="s">
        <v>2485</v>
      </c>
    </row>
    <row r="846" spans="1:5" x14ac:dyDescent="0.25">
      <c r="A846" s="349" t="s">
        <v>503</v>
      </c>
      <c r="B846" s="350" t="s">
        <v>1310</v>
      </c>
      <c r="C846" s="350" t="s">
        <v>1309</v>
      </c>
      <c r="D846" s="350" t="s">
        <v>5</v>
      </c>
      <c r="E846" s="351" t="s">
        <v>2488</v>
      </c>
    </row>
    <row r="847" spans="1:5" x14ac:dyDescent="0.25">
      <c r="A847" s="349" t="s">
        <v>503</v>
      </c>
      <c r="B847" s="350" t="s">
        <v>532</v>
      </c>
      <c r="C847" s="350" t="s">
        <v>533</v>
      </c>
      <c r="D847" s="350" t="s">
        <v>5</v>
      </c>
      <c r="E847" s="351" t="s">
        <v>2485</v>
      </c>
    </row>
    <row r="848" spans="1:5" x14ac:dyDescent="0.25">
      <c r="A848" s="349" t="s">
        <v>503</v>
      </c>
      <c r="B848" s="350" t="s">
        <v>534</v>
      </c>
      <c r="C848" s="350" t="s">
        <v>535</v>
      </c>
      <c r="D848" s="350" t="s">
        <v>14</v>
      </c>
      <c r="E848" s="351" t="s">
        <v>2481</v>
      </c>
    </row>
    <row r="849" spans="1:5" x14ac:dyDescent="0.25">
      <c r="A849" s="349" t="s">
        <v>503</v>
      </c>
      <c r="B849" s="350" t="s">
        <v>1308</v>
      </c>
      <c r="C849" s="350" t="s">
        <v>1307</v>
      </c>
      <c r="D849" s="350" t="s">
        <v>20</v>
      </c>
      <c r="E849" s="351" t="s">
        <v>2489</v>
      </c>
    </row>
    <row r="850" spans="1:5" x14ac:dyDescent="0.25">
      <c r="A850" s="349" t="s">
        <v>503</v>
      </c>
      <c r="B850" s="350" t="s">
        <v>1306</v>
      </c>
      <c r="C850" s="350" t="s">
        <v>1305</v>
      </c>
      <c r="D850" s="350" t="s">
        <v>9</v>
      </c>
      <c r="E850" s="351" t="s">
        <v>2493</v>
      </c>
    </row>
    <row r="851" spans="1:5" x14ac:dyDescent="0.25">
      <c r="A851" s="349" t="s">
        <v>503</v>
      </c>
      <c r="B851" s="350" t="s">
        <v>1304</v>
      </c>
      <c r="C851" s="350" t="s">
        <v>1303</v>
      </c>
      <c r="D851" s="350" t="s">
        <v>9</v>
      </c>
      <c r="E851" s="351" t="s">
        <v>2490</v>
      </c>
    </row>
    <row r="852" spans="1:5" x14ac:dyDescent="0.25">
      <c r="A852" s="349" t="s">
        <v>503</v>
      </c>
      <c r="B852" s="350" t="s">
        <v>536</v>
      </c>
      <c r="C852" s="350" t="s">
        <v>537</v>
      </c>
      <c r="D852" s="350" t="s">
        <v>14</v>
      </c>
      <c r="E852" s="351" t="s">
        <v>2481</v>
      </c>
    </row>
    <row r="853" spans="1:5" x14ac:dyDescent="0.25">
      <c r="A853" s="349" t="s">
        <v>503</v>
      </c>
      <c r="B853" s="350" t="s">
        <v>1302</v>
      </c>
      <c r="C853" s="350" t="s">
        <v>1301</v>
      </c>
      <c r="D853" s="350" t="s">
        <v>20</v>
      </c>
      <c r="E853" s="351" t="s">
        <v>2492</v>
      </c>
    </row>
    <row r="854" spans="1:5" x14ac:dyDescent="0.25">
      <c r="A854" s="349" t="s">
        <v>503</v>
      </c>
      <c r="B854" s="350" t="s">
        <v>1300</v>
      </c>
      <c r="C854" s="350" t="s">
        <v>1299</v>
      </c>
      <c r="D854" s="350" t="s">
        <v>17</v>
      </c>
      <c r="E854" s="351" t="s">
        <v>2484</v>
      </c>
    </row>
    <row r="855" spans="1:5" x14ac:dyDescent="0.25">
      <c r="A855" s="349" t="s">
        <v>503</v>
      </c>
      <c r="B855" s="350" t="s">
        <v>538</v>
      </c>
      <c r="C855" s="350" t="s">
        <v>539</v>
      </c>
      <c r="D855" s="350" t="s">
        <v>14</v>
      </c>
      <c r="E855" s="351" t="s">
        <v>2481</v>
      </c>
    </row>
    <row r="856" spans="1:5" x14ac:dyDescent="0.25">
      <c r="A856" s="349" t="s">
        <v>503</v>
      </c>
      <c r="B856" s="350" t="s">
        <v>1298</v>
      </c>
      <c r="C856" s="350" t="s">
        <v>1297</v>
      </c>
      <c r="D856" s="350" t="s">
        <v>4</v>
      </c>
      <c r="E856" s="351" t="s">
        <v>4</v>
      </c>
    </row>
    <row r="857" spans="1:5" x14ac:dyDescent="0.25">
      <c r="A857" s="349" t="s">
        <v>503</v>
      </c>
      <c r="B857" s="350" t="s">
        <v>1296</v>
      </c>
      <c r="C857" s="350" t="s">
        <v>1295</v>
      </c>
      <c r="D857" s="350" t="s">
        <v>9</v>
      </c>
      <c r="E857" s="351" t="s">
        <v>2497</v>
      </c>
    </row>
    <row r="858" spans="1:5" x14ac:dyDescent="0.25">
      <c r="A858" s="349" t="s">
        <v>503</v>
      </c>
      <c r="B858" s="350" t="s">
        <v>540</v>
      </c>
      <c r="C858" s="350" t="s">
        <v>541</v>
      </c>
      <c r="D858" s="350" t="s">
        <v>14</v>
      </c>
      <c r="E858" s="351" t="s">
        <v>2481</v>
      </c>
    </row>
    <row r="859" spans="1:5" x14ac:dyDescent="0.25">
      <c r="A859" s="349" t="s">
        <v>503</v>
      </c>
      <c r="B859" s="350" t="s">
        <v>542</v>
      </c>
      <c r="C859" s="350" t="s">
        <v>543</v>
      </c>
      <c r="D859" s="350" t="s">
        <v>17</v>
      </c>
      <c r="E859" s="351" t="s">
        <v>2482</v>
      </c>
    </row>
    <row r="860" spans="1:5" x14ac:dyDescent="0.25">
      <c r="A860" s="349" t="s">
        <v>503</v>
      </c>
      <c r="B860" s="350" t="s">
        <v>1294</v>
      </c>
      <c r="C860" s="350" t="s">
        <v>1293</v>
      </c>
      <c r="D860" s="350" t="s">
        <v>5</v>
      </c>
      <c r="E860" s="351" t="s">
        <v>2488</v>
      </c>
    </row>
    <row r="861" spans="1:5" x14ac:dyDescent="0.25">
      <c r="A861" s="349" t="s">
        <v>503</v>
      </c>
      <c r="B861" s="350" t="s">
        <v>544</v>
      </c>
      <c r="C861" s="350" t="s">
        <v>545</v>
      </c>
      <c r="D861" s="350" t="s">
        <v>17</v>
      </c>
      <c r="E861" s="351" t="s">
        <v>2482</v>
      </c>
    </row>
    <row r="862" spans="1:5" x14ac:dyDescent="0.25">
      <c r="A862" s="349" t="s">
        <v>503</v>
      </c>
      <c r="B862" s="350" t="s">
        <v>546</v>
      </c>
      <c r="C862" s="350" t="s">
        <v>547</v>
      </c>
      <c r="D862" s="350" t="s">
        <v>14</v>
      </c>
      <c r="E862" s="351" t="s">
        <v>2481</v>
      </c>
    </row>
    <row r="863" spans="1:5" x14ac:dyDescent="0.25">
      <c r="A863" s="349" t="s">
        <v>503</v>
      </c>
      <c r="B863" s="350" t="s">
        <v>1292</v>
      </c>
      <c r="C863" s="350" t="s">
        <v>1291</v>
      </c>
      <c r="D863" s="350" t="s">
        <v>5</v>
      </c>
      <c r="E863" s="351" t="s">
        <v>2488</v>
      </c>
    </row>
    <row r="864" spans="1:5" x14ac:dyDescent="0.25">
      <c r="A864" s="349" t="s">
        <v>503</v>
      </c>
      <c r="B864" s="350" t="s">
        <v>1290</v>
      </c>
      <c r="C864" s="350" t="s">
        <v>1289</v>
      </c>
      <c r="D864" s="350" t="s">
        <v>4</v>
      </c>
      <c r="E864" s="351" t="s">
        <v>4</v>
      </c>
    </row>
    <row r="865" spans="1:5" x14ac:dyDescent="0.25">
      <c r="A865" s="349" t="s">
        <v>503</v>
      </c>
      <c r="B865" s="350" t="s">
        <v>1288</v>
      </c>
      <c r="C865" s="350" t="s">
        <v>1287</v>
      </c>
      <c r="D865" s="350" t="s">
        <v>5</v>
      </c>
      <c r="E865" s="351" t="s">
        <v>2496</v>
      </c>
    </row>
    <row r="866" spans="1:5" x14ac:dyDescent="0.25">
      <c r="A866" s="349" t="s">
        <v>503</v>
      </c>
      <c r="B866" s="350" t="s">
        <v>1286</v>
      </c>
      <c r="C866" s="350" t="s">
        <v>1285</v>
      </c>
      <c r="D866" s="350" t="s">
        <v>5</v>
      </c>
      <c r="E866" s="351" t="s">
        <v>2488</v>
      </c>
    </row>
    <row r="867" spans="1:5" x14ac:dyDescent="0.25">
      <c r="A867" s="349" t="s">
        <v>548</v>
      </c>
      <c r="B867" s="350" t="s">
        <v>1284</v>
      </c>
      <c r="C867" s="350" t="s">
        <v>1283</v>
      </c>
      <c r="D867" s="350" t="s">
        <v>9</v>
      </c>
      <c r="E867" s="351" t="s">
        <v>2490</v>
      </c>
    </row>
    <row r="868" spans="1:5" x14ac:dyDescent="0.25">
      <c r="A868" s="349" t="s">
        <v>548</v>
      </c>
      <c r="B868" s="350" t="s">
        <v>1282</v>
      </c>
      <c r="C868" s="350" t="s">
        <v>1281</v>
      </c>
      <c r="D868" s="350" t="s">
        <v>9</v>
      </c>
      <c r="E868" s="351" t="s">
        <v>2493</v>
      </c>
    </row>
    <row r="869" spans="1:5" x14ac:dyDescent="0.25">
      <c r="A869" s="349" t="s">
        <v>548</v>
      </c>
      <c r="B869" s="350" t="s">
        <v>1280</v>
      </c>
      <c r="C869" s="350" t="s">
        <v>1279</v>
      </c>
      <c r="D869" s="350" t="s">
        <v>9</v>
      </c>
      <c r="E869" s="351" t="s">
        <v>2493</v>
      </c>
    </row>
    <row r="870" spans="1:5" x14ac:dyDescent="0.25">
      <c r="A870" s="349" t="s">
        <v>548</v>
      </c>
      <c r="B870" s="350" t="s">
        <v>1278</v>
      </c>
      <c r="C870" s="350" t="s">
        <v>1277</v>
      </c>
      <c r="D870" s="350" t="s">
        <v>9</v>
      </c>
      <c r="E870" s="351" t="s">
        <v>2493</v>
      </c>
    </row>
    <row r="871" spans="1:5" x14ac:dyDescent="0.25">
      <c r="A871" s="349" t="s">
        <v>548</v>
      </c>
      <c r="B871" s="350" t="s">
        <v>549</v>
      </c>
      <c r="C871" s="350" t="s">
        <v>550</v>
      </c>
      <c r="D871" s="350" t="s">
        <v>17</v>
      </c>
      <c r="E871" s="351" t="s">
        <v>2482</v>
      </c>
    </row>
    <row r="872" spans="1:5" x14ac:dyDescent="0.25">
      <c r="A872" s="349" t="s">
        <v>548</v>
      </c>
      <c r="B872" s="350" t="s">
        <v>2382</v>
      </c>
      <c r="C872" s="350" t="s">
        <v>2381</v>
      </c>
      <c r="D872" s="350" t="s">
        <v>9</v>
      </c>
      <c r="E872" s="351" t="s">
        <v>2493</v>
      </c>
    </row>
    <row r="873" spans="1:5" x14ac:dyDescent="0.25">
      <c r="A873" s="349" t="s">
        <v>548</v>
      </c>
      <c r="B873" s="350" t="s">
        <v>2544</v>
      </c>
      <c r="C873" s="350" t="s">
        <v>2603</v>
      </c>
      <c r="D873" s="350" t="s">
        <v>9</v>
      </c>
      <c r="E873" s="351" t="s">
        <v>2497</v>
      </c>
    </row>
    <row r="874" spans="1:5" x14ac:dyDescent="0.25">
      <c r="A874" s="349" t="s">
        <v>548</v>
      </c>
      <c r="B874" s="350" t="s">
        <v>1276</v>
      </c>
      <c r="C874" s="350" t="s">
        <v>1275</v>
      </c>
      <c r="D874" s="350" t="s">
        <v>17</v>
      </c>
      <c r="E874" s="351" t="s">
        <v>2484</v>
      </c>
    </row>
    <row r="875" spans="1:5" x14ac:dyDescent="0.25">
      <c r="A875" s="349" t="s">
        <v>548</v>
      </c>
      <c r="B875" s="350" t="s">
        <v>1274</v>
      </c>
      <c r="C875" s="350" t="s">
        <v>1273</v>
      </c>
      <c r="D875" s="350" t="s">
        <v>5</v>
      </c>
      <c r="E875" s="351" t="s">
        <v>2488</v>
      </c>
    </row>
    <row r="876" spans="1:5" x14ac:dyDescent="0.25">
      <c r="A876" s="349" t="s">
        <v>548</v>
      </c>
      <c r="B876" s="350" t="s">
        <v>2545</v>
      </c>
      <c r="C876" s="350" t="s">
        <v>2604</v>
      </c>
      <c r="D876" s="350" t="s">
        <v>9</v>
      </c>
      <c r="E876" s="351" t="s">
        <v>2497</v>
      </c>
    </row>
    <row r="877" spans="1:5" x14ac:dyDescent="0.25">
      <c r="A877" s="349" t="s">
        <v>548</v>
      </c>
      <c r="B877" s="350" t="s">
        <v>551</v>
      </c>
      <c r="C877" s="350" t="s">
        <v>552</v>
      </c>
      <c r="D877" s="350" t="s">
        <v>17</v>
      </c>
      <c r="E877" s="351" t="s">
        <v>2482</v>
      </c>
    </row>
    <row r="878" spans="1:5" x14ac:dyDescent="0.25">
      <c r="A878" s="349" t="s">
        <v>548</v>
      </c>
      <c r="B878" s="350" t="s">
        <v>1272</v>
      </c>
      <c r="C878" s="350" t="s">
        <v>1271</v>
      </c>
      <c r="D878" s="350" t="s">
        <v>20</v>
      </c>
      <c r="E878" s="351" t="s">
        <v>2489</v>
      </c>
    </row>
    <row r="879" spans="1:5" x14ac:dyDescent="0.25">
      <c r="A879" s="349" t="s">
        <v>548</v>
      </c>
      <c r="B879" s="350" t="s">
        <v>2546</v>
      </c>
      <c r="C879" s="350" t="s">
        <v>2605</v>
      </c>
      <c r="D879" s="350" t="s">
        <v>5</v>
      </c>
      <c r="E879" s="351" t="s">
        <v>2488</v>
      </c>
    </row>
    <row r="880" spans="1:5" x14ac:dyDescent="0.25">
      <c r="A880" s="349" t="s">
        <v>548</v>
      </c>
      <c r="B880" s="350" t="s">
        <v>1270</v>
      </c>
      <c r="C880" s="350" t="s">
        <v>1269</v>
      </c>
      <c r="D880" s="350" t="s">
        <v>5</v>
      </c>
      <c r="E880" s="351" t="s">
        <v>2479</v>
      </c>
    </row>
    <row r="881" spans="1:5" x14ac:dyDescent="0.25">
      <c r="A881" s="349" t="s">
        <v>548</v>
      </c>
      <c r="B881" s="350" t="s">
        <v>1268</v>
      </c>
      <c r="C881" s="350" t="s">
        <v>1267</v>
      </c>
      <c r="D881" s="350" t="s">
        <v>5</v>
      </c>
      <c r="E881" s="351" t="s">
        <v>2488</v>
      </c>
    </row>
    <row r="882" spans="1:5" x14ac:dyDescent="0.25">
      <c r="A882" s="349" t="s">
        <v>548</v>
      </c>
      <c r="B882" s="350" t="s">
        <v>553</v>
      </c>
      <c r="C882" s="350" t="s">
        <v>554</v>
      </c>
      <c r="D882" s="350" t="s">
        <v>14</v>
      </c>
      <c r="E882" s="351" t="s">
        <v>2481</v>
      </c>
    </row>
    <row r="883" spans="1:5" x14ac:dyDescent="0.25">
      <c r="A883" s="349" t="s">
        <v>548</v>
      </c>
      <c r="B883" s="350" t="s">
        <v>1266</v>
      </c>
      <c r="C883" s="350" t="s">
        <v>1265</v>
      </c>
      <c r="D883" s="350" t="s">
        <v>17</v>
      </c>
      <c r="E883" s="351" t="s">
        <v>2484</v>
      </c>
    </row>
    <row r="884" spans="1:5" x14ac:dyDescent="0.25">
      <c r="A884" s="349" t="s">
        <v>548</v>
      </c>
      <c r="B884" s="350" t="s">
        <v>1264</v>
      </c>
      <c r="C884" s="350" t="s">
        <v>1263</v>
      </c>
      <c r="D884" s="350" t="s">
        <v>5</v>
      </c>
      <c r="E884" s="351" t="s">
        <v>2488</v>
      </c>
    </row>
    <row r="885" spans="1:5" x14ac:dyDescent="0.25">
      <c r="A885" s="349" t="s">
        <v>548</v>
      </c>
      <c r="B885" s="350" t="s">
        <v>1262</v>
      </c>
      <c r="C885" s="350" t="s">
        <v>1261</v>
      </c>
      <c r="D885" s="350" t="s">
        <v>9</v>
      </c>
      <c r="E885" s="351" t="s">
        <v>2490</v>
      </c>
    </row>
    <row r="886" spans="1:5" x14ac:dyDescent="0.25">
      <c r="A886" s="349" t="s">
        <v>548</v>
      </c>
      <c r="B886" s="350" t="s">
        <v>2547</v>
      </c>
      <c r="C886" s="350" t="s">
        <v>2606</v>
      </c>
      <c r="D886" s="350" t="s">
        <v>5</v>
      </c>
      <c r="E886" s="351" t="s">
        <v>2488</v>
      </c>
    </row>
    <row r="887" spans="1:5" x14ac:dyDescent="0.25">
      <c r="A887" s="349" t="s">
        <v>548</v>
      </c>
      <c r="B887" s="350" t="s">
        <v>1260</v>
      </c>
      <c r="C887" s="350" t="s">
        <v>1259</v>
      </c>
      <c r="D887" s="350" t="s">
        <v>9</v>
      </c>
      <c r="E887" s="351" t="s">
        <v>2490</v>
      </c>
    </row>
    <row r="888" spans="1:5" x14ac:dyDescent="0.25">
      <c r="A888" s="349" t="s">
        <v>548</v>
      </c>
      <c r="B888" s="350" t="s">
        <v>1258</v>
      </c>
      <c r="C888" s="350" t="s">
        <v>1257</v>
      </c>
      <c r="D888" s="350" t="s">
        <v>5</v>
      </c>
      <c r="E888" s="351" t="s">
        <v>2488</v>
      </c>
    </row>
    <row r="889" spans="1:5" x14ac:dyDescent="0.25">
      <c r="A889" s="349" t="s">
        <v>548</v>
      </c>
      <c r="B889" s="350" t="s">
        <v>1256</v>
      </c>
      <c r="C889" s="350" t="s">
        <v>1255</v>
      </c>
      <c r="D889" s="350" t="s">
        <v>5</v>
      </c>
      <c r="E889" s="351" t="s">
        <v>2488</v>
      </c>
    </row>
    <row r="890" spans="1:5" x14ac:dyDescent="0.25">
      <c r="A890" s="349" t="s">
        <v>548</v>
      </c>
      <c r="B890" s="350" t="s">
        <v>1254</v>
      </c>
      <c r="C890" s="350" t="s">
        <v>1253</v>
      </c>
      <c r="D890" s="350" t="s">
        <v>9</v>
      </c>
      <c r="E890" s="351" t="s">
        <v>2490</v>
      </c>
    </row>
    <row r="891" spans="1:5" x14ac:dyDescent="0.25">
      <c r="A891" s="349" t="s">
        <v>548</v>
      </c>
      <c r="B891" s="350" t="s">
        <v>2548</v>
      </c>
      <c r="C891" s="350" t="s">
        <v>2607</v>
      </c>
      <c r="D891" s="350" t="s">
        <v>9</v>
      </c>
      <c r="E891" s="351" t="s">
        <v>2497</v>
      </c>
    </row>
    <row r="892" spans="1:5" x14ac:dyDescent="0.25">
      <c r="A892" s="349" t="s">
        <v>548</v>
      </c>
      <c r="B892" s="350" t="s">
        <v>1252</v>
      </c>
      <c r="C892" s="350" t="s">
        <v>1251</v>
      </c>
      <c r="D892" s="350" t="s">
        <v>20</v>
      </c>
      <c r="E892" s="351" t="s">
        <v>2492</v>
      </c>
    </row>
    <row r="893" spans="1:5" x14ac:dyDescent="0.25">
      <c r="A893" s="349" t="s">
        <v>548</v>
      </c>
      <c r="B893" s="350" t="s">
        <v>1250</v>
      </c>
      <c r="C893" s="350" t="s">
        <v>1249</v>
      </c>
      <c r="D893" s="350" t="s">
        <v>17</v>
      </c>
      <c r="E893" s="351" t="s">
        <v>2482</v>
      </c>
    </row>
    <row r="894" spans="1:5" x14ac:dyDescent="0.25">
      <c r="A894" s="349" t="s">
        <v>548</v>
      </c>
      <c r="B894" s="350" t="s">
        <v>1248</v>
      </c>
      <c r="C894" s="350" t="s">
        <v>1247</v>
      </c>
      <c r="D894" s="350" t="s">
        <v>9</v>
      </c>
      <c r="E894" s="351" t="s">
        <v>2490</v>
      </c>
    </row>
    <row r="895" spans="1:5" x14ac:dyDescent="0.25">
      <c r="A895" s="349" t="s">
        <v>548</v>
      </c>
      <c r="B895" s="350" t="s">
        <v>1246</v>
      </c>
      <c r="C895" s="350" t="s">
        <v>1245</v>
      </c>
      <c r="D895" s="350" t="s">
        <v>9</v>
      </c>
      <c r="E895" s="351" t="s">
        <v>2497</v>
      </c>
    </row>
    <row r="896" spans="1:5" x14ac:dyDescent="0.25">
      <c r="A896" s="349" t="s">
        <v>548</v>
      </c>
      <c r="B896" s="350" t="s">
        <v>555</v>
      </c>
      <c r="C896" s="350" t="s">
        <v>556</v>
      </c>
      <c r="D896" s="350" t="s">
        <v>14</v>
      </c>
      <c r="E896" s="351" t="s">
        <v>2486</v>
      </c>
    </row>
    <row r="897" spans="1:5" x14ac:dyDescent="0.25">
      <c r="A897" s="349" t="s">
        <v>548</v>
      </c>
      <c r="B897" s="350" t="s">
        <v>557</v>
      </c>
      <c r="C897" s="350" t="s">
        <v>558</v>
      </c>
      <c r="D897" s="350" t="s">
        <v>14</v>
      </c>
      <c r="E897" s="351" t="s">
        <v>2481</v>
      </c>
    </row>
    <row r="898" spans="1:5" x14ac:dyDescent="0.25">
      <c r="A898" s="349" t="s">
        <v>548</v>
      </c>
      <c r="B898" s="350" t="s">
        <v>1244</v>
      </c>
      <c r="C898" s="350" t="s">
        <v>1243</v>
      </c>
      <c r="D898" s="350" t="s">
        <v>5</v>
      </c>
      <c r="E898" s="351" t="s">
        <v>2495</v>
      </c>
    </row>
    <row r="899" spans="1:5" x14ac:dyDescent="0.25">
      <c r="A899" s="349" t="s">
        <v>548</v>
      </c>
      <c r="B899" s="350" t="s">
        <v>559</v>
      </c>
      <c r="C899" s="350" t="s">
        <v>560</v>
      </c>
      <c r="D899" s="350" t="s">
        <v>8</v>
      </c>
      <c r="E899" s="351" t="s">
        <v>8</v>
      </c>
    </row>
    <row r="900" spans="1:5" x14ac:dyDescent="0.25">
      <c r="A900" s="349" t="s">
        <v>548</v>
      </c>
      <c r="B900" s="350" t="s">
        <v>561</v>
      </c>
      <c r="C900" s="350" t="s">
        <v>562</v>
      </c>
      <c r="D900" s="350" t="s">
        <v>20</v>
      </c>
      <c r="E900" s="351" t="s">
        <v>2483</v>
      </c>
    </row>
    <row r="901" spans="1:5" x14ac:dyDescent="0.25">
      <c r="A901" s="349" t="s">
        <v>548</v>
      </c>
      <c r="B901" s="350" t="s">
        <v>1242</v>
      </c>
      <c r="C901" s="350" t="s">
        <v>1241</v>
      </c>
      <c r="D901" s="350" t="s">
        <v>5</v>
      </c>
      <c r="E901" s="351" t="s">
        <v>2485</v>
      </c>
    </row>
    <row r="902" spans="1:5" x14ac:dyDescent="0.25">
      <c r="A902" s="349" t="s">
        <v>548</v>
      </c>
      <c r="B902" s="350" t="s">
        <v>563</v>
      </c>
      <c r="C902" s="350" t="s">
        <v>564</v>
      </c>
      <c r="D902" s="350" t="s">
        <v>5</v>
      </c>
      <c r="E902" s="351" t="s">
        <v>2480</v>
      </c>
    </row>
    <row r="903" spans="1:5" x14ac:dyDescent="0.25">
      <c r="A903" s="349" t="s">
        <v>548</v>
      </c>
      <c r="B903" s="350" t="s">
        <v>565</v>
      </c>
      <c r="C903" s="350" t="s">
        <v>566</v>
      </c>
      <c r="D903" s="350" t="s">
        <v>3</v>
      </c>
      <c r="E903" s="351" t="s">
        <v>3</v>
      </c>
    </row>
    <row r="904" spans="1:5" x14ac:dyDescent="0.25">
      <c r="A904" s="349" t="s">
        <v>548</v>
      </c>
      <c r="B904" s="350" t="s">
        <v>2380</v>
      </c>
      <c r="C904" s="350" t="s">
        <v>2379</v>
      </c>
      <c r="D904" s="350" t="s">
        <v>20</v>
      </c>
      <c r="E904" s="351" t="s">
        <v>2489</v>
      </c>
    </row>
    <row r="905" spans="1:5" x14ac:dyDescent="0.25">
      <c r="A905" s="349" t="s">
        <v>548</v>
      </c>
      <c r="B905" s="350" t="s">
        <v>1240</v>
      </c>
      <c r="C905" s="350" t="s">
        <v>1239</v>
      </c>
      <c r="D905" s="350" t="s">
        <v>5</v>
      </c>
      <c r="E905" s="351" t="s">
        <v>2494</v>
      </c>
    </row>
    <row r="906" spans="1:5" x14ac:dyDescent="0.25">
      <c r="A906" s="349" t="s">
        <v>548</v>
      </c>
      <c r="B906" s="350" t="s">
        <v>1238</v>
      </c>
      <c r="C906" s="350" t="s">
        <v>1237</v>
      </c>
      <c r="D906" s="350" t="s">
        <v>9</v>
      </c>
      <c r="E906" s="351" t="s">
        <v>2490</v>
      </c>
    </row>
    <row r="907" spans="1:5" x14ac:dyDescent="0.25">
      <c r="A907" s="349" t="s">
        <v>548</v>
      </c>
      <c r="B907" s="350" t="s">
        <v>567</v>
      </c>
      <c r="C907" s="350" t="s">
        <v>568</v>
      </c>
      <c r="D907" s="350" t="s">
        <v>14</v>
      </c>
      <c r="E907" s="351" t="s">
        <v>2481</v>
      </c>
    </row>
    <row r="908" spans="1:5" x14ac:dyDescent="0.25">
      <c r="A908" s="349" t="s">
        <v>548</v>
      </c>
      <c r="B908" s="350" t="s">
        <v>1236</v>
      </c>
      <c r="C908" s="350" t="s">
        <v>1235</v>
      </c>
      <c r="D908" s="350" t="s">
        <v>5</v>
      </c>
      <c r="E908" s="351" t="s">
        <v>2488</v>
      </c>
    </row>
    <row r="909" spans="1:5" x14ac:dyDescent="0.25">
      <c r="A909" s="349" t="s">
        <v>548</v>
      </c>
      <c r="B909" s="350" t="s">
        <v>1234</v>
      </c>
      <c r="C909" s="350" t="s">
        <v>1233</v>
      </c>
      <c r="D909" s="350" t="s">
        <v>4</v>
      </c>
      <c r="E909" s="351" t="s">
        <v>4</v>
      </c>
    </row>
    <row r="910" spans="1:5" x14ac:dyDescent="0.25">
      <c r="A910" s="349" t="s">
        <v>548</v>
      </c>
      <c r="B910" s="350" t="s">
        <v>1232</v>
      </c>
      <c r="C910" s="350" t="s">
        <v>1231</v>
      </c>
      <c r="D910" s="350" t="s">
        <v>4</v>
      </c>
      <c r="E910" s="351" t="s">
        <v>4</v>
      </c>
    </row>
    <row r="911" spans="1:5" x14ac:dyDescent="0.25">
      <c r="A911" s="349" t="s">
        <v>548</v>
      </c>
      <c r="B911" s="350" t="s">
        <v>1230</v>
      </c>
      <c r="C911" s="350" t="s">
        <v>1229</v>
      </c>
      <c r="D911" s="350" t="s">
        <v>5</v>
      </c>
      <c r="E911" s="351" t="s">
        <v>2491</v>
      </c>
    </row>
    <row r="912" spans="1:5" x14ac:dyDescent="0.25">
      <c r="A912" s="349" t="s">
        <v>548</v>
      </c>
      <c r="B912" s="350" t="s">
        <v>1228</v>
      </c>
      <c r="C912" s="350" t="s">
        <v>1227</v>
      </c>
      <c r="D912" s="350" t="s">
        <v>20</v>
      </c>
      <c r="E912" s="351" t="s">
        <v>2489</v>
      </c>
    </row>
    <row r="913" spans="1:5" x14ac:dyDescent="0.25">
      <c r="A913" s="349" t="s">
        <v>548</v>
      </c>
      <c r="B913" s="350" t="s">
        <v>569</v>
      </c>
      <c r="C913" s="350" t="s">
        <v>570</v>
      </c>
      <c r="D913" s="350" t="s">
        <v>17</v>
      </c>
      <c r="E913" s="351" t="s">
        <v>2482</v>
      </c>
    </row>
    <row r="914" spans="1:5" x14ac:dyDescent="0.25">
      <c r="A914" s="349" t="s">
        <v>548</v>
      </c>
      <c r="B914" s="350" t="s">
        <v>571</v>
      </c>
      <c r="C914" s="350" t="s">
        <v>572</v>
      </c>
      <c r="D914" s="350" t="s">
        <v>17</v>
      </c>
      <c r="E914" s="351" t="s">
        <v>2482</v>
      </c>
    </row>
    <row r="915" spans="1:5" x14ac:dyDescent="0.25">
      <c r="A915" s="349" t="s">
        <v>548</v>
      </c>
      <c r="B915" s="350" t="s">
        <v>1226</v>
      </c>
      <c r="C915" s="350" t="s">
        <v>1225</v>
      </c>
      <c r="D915" s="350" t="s">
        <v>5</v>
      </c>
      <c r="E915" s="351" t="s">
        <v>2494</v>
      </c>
    </row>
    <row r="916" spans="1:5" x14ac:dyDescent="0.25">
      <c r="A916" s="349" t="s">
        <v>548</v>
      </c>
      <c r="B916" s="350" t="s">
        <v>1224</v>
      </c>
      <c r="C916" s="350" t="s">
        <v>1223</v>
      </c>
      <c r="D916" s="350" t="s">
        <v>5</v>
      </c>
      <c r="E916" s="351" t="s">
        <v>2488</v>
      </c>
    </row>
    <row r="917" spans="1:5" x14ac:dyDescent="0.25">
      <c r="A917" s="349" t="s">
        <v>548</v>
      </c>
      <c r="B917" s="350" t="s">
        <v>2549</v>
      </c>
      <c r="C917" s="350" t="s">
        <v>2608</v>
      </c>
      <c r="D917" s="350" t="s">
        <v>5</v>
      </c>
      <c r="E917" s="351" t="s">
        <v>2480</v>
      </c>
    </row>
    <row r="918" spans="1:5" x14ac:dyDescent="0.25">
      <c r="A918" s="349" t="s">
        <v>548</v>
      </c>
      <c r="B918" s="350" t="s">
        <v>1222</v>
      </c>
      <c r="C918" s="350" t="s">
        <v>1221</v>
      </c>
      <c r="D918" s="350" t="s">
        <v>5</v>
      </c>
      <c r="E918" s="351" t="s">
        <v>2491</v>
      </c>
    </row>
    <row r="919" spans="1:5" x14ac:dyDescent="0.25">
      <c r="A919" s="349" t="s">
        <v>548</v>
      </c>
      <c r="B919" s="350" t="s">
        <v>1220</v>
      </c>
      <c r="C919" s="350" t="s">
        <v>1219</v>
      </c>
      <c r="D919" s="350" t="s">
        <v>5</v>
      </c>
      <c r="E919" s="351" t="s">
        <v>2488</v>
      </c>
    </row>
    <row r="920" spans="1:5" x14ac:dyDescent="0.25">
      <c r="A920" s="349" t="s">
        <v>548</v>
      </c>
      <c r="B920" s="350" t="s">
        <v>573</v>
      </c>
      <c r="C920" s="350" t="s">
        <v>574</v>
      </c>
      <c r="D920" s="350" t="s">
        <v>5</v>
      </c>
      <c r="E920" s="351" t="s">
        <v>2480</v>
      </c>
    </row>
    <row r="921" spans="1:5" x14ac:dyDescent="0.25">
      <c r="A921" s="349" t="s">
        <v>548</v>
      </c>
      <c r="B921" s="350" t="s">
        <v>575</v>
      </c>
      <c r="C921" s="350" t="s">
        <v>576</v>
      </c>
      <c r="D921" s="350" t="s">
        <v>17</v>
      </c>
      <c r="E921" s="351" t="s">
        <v>2482</v>
      </c>
    </row>
    <row r="922" spans="1:5" x14ac:dyDescent="0.25">
      <c r="A922" s="349" t="s">
        <v>548</v>
      </c>
      <c r="B922" s="350" t="s">
        <v>577</v>
      </c>
      <c r="C922" s="350" t="s">
        <v>578</v>
      </c>
      <c r="D922" s="350" t="s">
        <v>5</v>
      </c>
      <c r="E922" s="351" t="s">
        <v>2480</v>
      </c>
    </row>
    <row r="923" spans="1:5" x14ac:dyDescent="0.25">
      <c r="A923" s="349" t="s">
        <v>548</v>
      </c>
      <c r="B923" s="350" t="s">
        <v>579</v>
      </c>
      <c r="C923" s="350" t="s">
        <v>580</v>
      </c>
      <c r="D923" s="350" t="s">
        <v>8</v>
      </c>
      <c r="E923" s="351" t="s">
        <v>8</v>
      </c>
    </row>
    <row r="924" spans="1:5" x14ac:dyDescent="0.25">
      <c r="A924" s="349" t="s">
        <v>548</v>
      </c>
      <c r="B924" s="350" t="s">
        <v>804</v>
      </c>
      <c r="C924" s="350" t="s">
        <v>805</v>
      </c>
      <c r="D924" s="350" t="s">
        <v>5</v>
      </c>
      <c r="E924" s="351" t="s">
        <v>2480</v>
      </c>
    </row>
    <row r="925" spans="1:5" x14ac:dyDescent="0.25">
      <c r="A925" s="349" t="s">
        <v>548</v>
      </c>
      <c r="B925" s="350" t="s">
        <v>1218</v>
      </c>
      <c r="C925" s="350" t="s">
        <v>1217</v>
      </c>
      <c r="D925" s="350" t="s">
        <v>4</v>
      </c>
      <c r="E925" s="351" t="s">
        <v>4</v>
      </c>
    </row>
    <row r="926" spans="1:5" x14ac:dyDescent="0.25">
      <c r="A926" s="349" t="s">
        <v>548</v>
      </c>
      <c r="B926" s="350" t="s">
        <v>2550</v>
      </c>
      <c r="C926" s="350" t="s">
        <v>2609</v>
      </c>
      <c r="D926" s="350" t="s">
        <v>5</v>
      </c>
      <c r="E926" s="351" t="s">
        <v>2496</v>
      </c>
    </row>
    <row r="927" spans="1:5" x14ac:dyDescent="0.25">
      <c r="A927" s="349" t="s">
        <v>548</v>
      </c>
      <c r="B927" s="350" t="s">
        <v>1216</v>
      </c>
      <c r="C927" s="350" t="s">
        <v>1215</v>
      </c>
      <c r="D927" s="350" t="s">
        <v>5</v>
      </c>
      <c r="E927" s="351" t="s">
        <v>2496</v>
      </c>
    </row>
    <row r="928" spans="1:5" x14ac:dyDescent="0.25">
      <c r="A928" s="349" t="s">
        <v>548</v>
      </c>
      <c r="B928" s="350" t="s">
        <v>1214</v>
      </c>
      <c r="C928" s="350" t="s">
        <v>1213</v>
      </c>
      <c r="D928" s="350" t="s">
        <v>5</v>
      </c>
      <c r="E928" s="351" t="s">
        <v>2479</v>
      </c>
    </row>
    <row r="929" spans="1:5" x14ac:dyDescent="0.25">
      <c r="A929" s="349" t="s">
        <v>548</v>
      </c>
      <c r="B929" s="350" t="s">
        <v>581</v>
      </c>
      <c r="C929" s="350" t="s">
        <v>582</v>
      </c>
      <c r="D929" s="350" t="s">
        <v>17</v>
      </c>
      <c r="E929" s="351" t="s">
        <v>2482</v>
      </c>
    </row>
    <row r="930" spans="1:5" x14ac:dyDescent="0.25">
      <c r="A930" s="349" t="s">
        <v>548</v>
      </c>
      <c r="B930" s="350" t="s">
        <v>583</v>
      </c>
      <c r="C930" s="350" t="s">
        <v>584</v>
      </c>
      <c r="D930" s="350" t="s">
        <v>14</v>
      </c>
      <c r="E930" s="351" t="s">
        <v>2486</v>
      </c>
    </row>
    <row r="931" spans="1:5" x14ac:dyDescent="0.25">
      <c r="A931" s="349" t="s">
        <v>548</v>
      </c>
      <c r="B931" s="350" t="s">
        <v>2551</v>
      </c>
      <c r="C931" s="350" t="s">
        <v>2610</v>
      </c>
      <c r="D931" s="350" t="s">
        <v>5</v>
      </c>
      <c r="E931" s="351" t="s">
        <v>2496</v>
      </c>
    </row>
    <row r="932" spans="1:5" x14ac:dyDescent="0.25">
      <c r="A932" s="349" t="s">
        <v>548</v>
      </c>
      <c r="B932" s="350" t="s">
        <v>1212</v>
      </c>
      <c r="C932" s="350" t="s">
        <v>1211</v>
      </c>
      <c r="D932" s="350" t="s">
        <v>5</v>
      </c>
      <c r="E932" s="351" t="s">
        <v>2479</v>
      </c>
    </row>
    <row r="933" spans="1:5" x14ac:dyDescent="0.25">
      <c r="A933" s="349" t="s">
        <v>548</v>
      </c>
      <c r="B933" s="350" t="s">
        <v>1210</v>
      </c>
      <c r="C933" s="350" t="s">
        <v>1209</v>
      </c>
      <c r="D933" s="350" t="s">
        <v>9</v>
      </c>
      <c r="E933" s="351" t="s">
        <v>2493</v>
      </c>
    </row>
    <row r="934" spans="1:5" x14ac:dyDescent="0.25">
      <c r="A934" s="349" t="s">
        <v>548</v>
      </c>
      <c r="B934" s="350" t="s">
        <v>1208</v>
      </c>
      <c r="C934" s="350" t="s">
        <v>1207</v>
      </c>
      <c r="D934" s="350" t="s">
        <v>5</v>
      </c>
      <c r="E934" s="351" t="s">
        <v>2488</v>
      </c>
    </row>
    <row r="935" spans="1:5" x14ac:dyDescent="0.25">
      <c r="A935" s="349" t="s">
        <v>548</v>
      </c>
      <c r="B935" s="350" t="s">
        <v>2552</v>
      </c>
      <c r="C935" s="350" t="s">
        <v>2611</v>
      </c>
      <c r="D935" s="350" t="s">
        <v>5</v>
      </c>
      <c r="E935" s="351" t="s">
        <v>2488</v>
      </c>
    </row>
    <row r="936" spans="1:5" x14ac:dyDescent="0.25">
      <c r="A936" s="349" t="s">
        <v>548</v>
      </c>
      <c r="B936" s="350" t="s">
        <v>585</v>
      </c>
      <c r="C936" s="350" t="s">
        <v>586</v>
      </c>
      <c r="D936" s="350" t="s">
        <v>17</v>
      </c>
      <c r="E936" s="351" t="s">
        <v>2482</v>
      </c>
    </row>
    <row r="937" spans="1:5" x14ac:dyDescent="0.25">
      <c r="A937" s="349" t="s">
        <v>548</v>
      </c>
      <c r="B937" s="350" t="s">
        <v>587</v>
      </c>
      <c r="C937" s="350" t="s">
        <v>588</v>
      </c>
      <c r="D937" s="350" t="s">
        <v>17</v>
      </c>
      <c r="E937" s="351" t="s">
        <v>2482</v>
      </c>
    </row>
    <row r="938" spans="1:5" x14ac:dyDescent="0.25">
      <c r="A938" s="349" t="s">
        <v>548</v>
      </c>
      <c r="B938" s="350" t="s">
        <v>589</v>
      </c>
      <c r="C938" s="350" t="s">
        <v>590</v>
      </c>
      <c r="D938" s="350" t="s">
        <v>17</v>
      </c>
      <c r="E938" s="351" t="s">
        <v>2482</v>
      </c>
    </row>
    <row r="939" spans="1:5" x14ac:dyDescent="0.25">
      <c r="A939" s="349" t="s">
        <v>548</v>
      </c>
      <c r="B939" s="350" t="s">
        <v>591</v>
      </c>
      <c r="C939" s="350" t="s">
        <v>592</v>
      </c>
      <c r="D939" s="350" t="s">
        <v>14</v>
      </c>
      <c r="E939" s="351" t="s">
        <v>2481</v>
      </c>
    </row>
    <row r="940" spans="1:5" x14ac:dyDescent="0.25">
      <c r="A940" s="349" t="s">
        <v>548</v>
      </c>
      <c r="B940" s="350" t="s">
        <v>1206</v>
      </c>
      <c r="C940" s="350" t="s">
        <v>1205</v>
      </c>
      <c r="D940" s="350" t="s">
        <v>20</v>
      </c>
      <c r="E940" s="351" t="s">
        <v>2483</v>
      </c>
    </row>
    <row r="941" spans="1:5" x14ac:dyDescent="0.25">
      <c r="A941" s="349" t="s">
        <v>548</v>
      </c>
      <c r="B941" s="350" t="s">
        <v>593</v>
      </c>
      <c r="C941" s="350" t="s">
        <v>594</v>
      </c>
      <c r="D941" s="350" t="s">
        <v>14</v>
      </c>
      <c r="E941" s="351" t="s">
        <v>2481</v>
      </c>
    </row>
    <row r="942" spans="1:5" x14ac:dyDescent="0.25">
      <c r="A942" s="349" t="s">
        <v>548</v>
      </c>
      <c r="B942" s="350" t="s">
        <v>1204</v>
      </c>
      <c r="C942" s="350" t="s">
        <v>1203</v>
      </c>
      <c r="D942" s="350" t="s">
        <v>5</v>
      </c>
      <c r="E942" s="351" t="s">
        <v>2479</v>
      </c>
    </row>
    <row r="943" spans="1:5" x14ac:dyDescent="0.25">
      <c r="A943" s="349" t="s">
        <v>548</v>
      </c>
      <c r="B943" s="350" t="s">
        <v>1202</v>
      </c>
      <c r="C943" s="350" t="s">
        <v>1201</v>
      </c>
      <c r="D943" s="350" t="s">
        <v>5</v>
      </c>
      <c r="E943" s="351" t="s">
        <v>2479</v>
      </c>
    </row>
    <row r="944" spans="1:5" x14ac:dyDescent="0.25">
      <c r="A944" s="349" t="s">
        <v>548</v>
      </c>
      <c r="B944" s="350" t="s">
        <v>1200</v>
      </c>
      <c r="C944" s="350" t="s">
        <v>1199</v>
      </c>
      <c r="D944" s="350" t="s">
        <v>5</v>
      </c>
      <c r="E944" s="351" t="s">
        <v>2488</v>
      </c>
    </row>
    <row r="945" spans="1:5" x14ac:dyDescent="0.25">
      <c r="A945" s="349" t="s">
        <v>548</v>
      </c>
      <c r="B945" s="350" t="s">
        <v>1198</v>
      </c>
      <c r="C945" s="350" t="s">
        <v>1197</v>
      </c>
      <c r="D945" s="350" t="s">
        <v>4</v>
      </c>
      <c r="E945" s="351" t="s">
        <v>4</v>
      </c>
    </row>
    <row r="946" spans="1:5" x14ac:dyDescent="0.25">
      <c r="A946" s="349" t="s">
        <v>548</v>
      </c>
      <c r="B946" s="350" t="s">
        <v>1196</v>
      </c>
      <c r="C946" s="350" t="s">
        <v>1195</v>
      </c>
      <c r="D946" s="350" t="s">
        <v>5</v>
      </c>
      <c r="E946" s="351" t="s">
        <v>2488</v>
      </c>
    </row>
    <row r="947" spans="1:5" x14ac:dyDescent="0.25">
      <c r="A947" s="349" t="s">
        <v>548</v>
      </c>
      <c r="B947" s="350" t="s">
        <v>595</v>
      </c>
      <c r="C947" s="350" t="s">
        <v>596</v>
      </c>
      <c r="D947" s="350" t="s">
        <v>20</v>
      </c>
      <c r="E947" s="351" t="s">
        <v>2483</v>
      </c>
    </row>
    <row r="948" spans="1:5" x14ac:dyDescent="0.25">
      <c r="A948" s="349" t="s">
        <v>548</v>
      </c>
      <c r="B948" s="350" t="s">
        <v>1194</v>
      </c>
      <c r="C948" s="350" t="s">
        <v>1193</v>
      </c>
      <c r="D948" s="350" t="s">
        <v>9</v>
      </c>
      <c r="E948" s="351" t="s">
        <v>2493</v>
      </c>
    </row>
    <row r="949" spans="1:5" x14ac:dyDescent="0.25">
      <c r="A949" s="349" t="s">
        <v>548</v>
      </c>
      <c r="B949" s="350" t="s">
        <v>1192</v>
      </c>
      <c r="C949" s="350" t="s">
        <v>1191</v>
      </c>
      <c r="D949" s="350" t="s">
        <v>20</v>
      </c>
      <c r="E949" s="351" t="s">
        <v>2483</v>
      </c>
    </row>
    <row r="950" spans="1:5" x14ac:dyDescent="0.25">
      <c r="A950" s="349" t="s">
        <v>548</v>
      </c>
      <c r="B950" s="350" t="s">
        <v>1190</v>
      </c>
      <c r="C950" s="350" t="s">
        <v>1189</v>
      </c>
      <c r="D950" s="350" t="s">
        <v>9</v>
      </c>
      <c r="E950" s="351" t="s">
        <v>2493</v>
      </c>
    </row>
    <row r="951" spans="1:5" x14ac:dyDescent="0.25">
      <c r="A951" s="349" t="s">
        <v>548</v>
      </c>
      <c r="B951" s="350" t="s">
        <v>1188</v>
      </c>
      <c r="C951" s="350" t="s">
        <v>1187</v>
      </c>
      <c r="D951" s="350" t="s">
        <v>9</v>
      </c>
      <c r="E951" s="351" t="s">
        <v>2490</v>
      </c>
    </row>
    <row r="952" spans="1:5" x14ac:dyDescent="0.25">
      <c r="A952" s="349" t="s">
        <v>548</v>
      </c>
      <c r="B952" s="350" t="s">
        <v>597</v>
      </c>
      <c r="C952" s="350" t="s">
        <v>598</v>
      </c>
      <c r="D952" s="350" t="s">
        <v>17</v>
      </c>
      <c r="E952" s="351" t="s">
        <v>2482</v>
      </c>
    </row>
    <row r="953" spans="1:5" x14ac:dyDescent="0.25">
      <c r="A953" s="349" t="s">
        <v>548</v>
      </c>
      <c r="B953" s="350" t="s">
        <v>1186</v>
      </c>
      <c r="C953" s="350" t="s">
        <v>1185</v>
      </c>
      <c r="D953" s="350" t="s">
        <v>20</v>
      </c>
      <c r="E953" s="351" t="s">
        <v>2489</v>
      </c>
    </row>
    <row r="954" spans="1:5" x14ac:dyDescent="0.25">
      <c r="A954" s="349" t="s">
        <v>548</v>
      </c>
      <c r="B954" s="350" t="s">
        <v>1184</v>
      </c>
      <c r="C954" s="350" t="s">
        <v>1183</v>
      </c>
      <c r="D954" s="350" t="s">
        <v>20</v>
      </c>
      <c r="E954" s="351" t="s">
        <v>2489</v>
      </c>
    </row>
    <row r="955" spans="1:5" x14ac:dyDescent="0.25">
      <c r="A955" s="349" t="s">
        <v>548</v>
      </c>
      <c r="B955" s="350" t="s">
        <v>1182</v>
      </c>
      <c r="C955" s="350" t="s">
        <v>1181</v>
      </c>
      <c r="D955" s="350" t="s">
        <v>4</v>
      </c>
      <c r="E955" s="351" t="s">
        <v>4</v>
      </c>
    </row>
    <row r="956" spans="1:5" x14ac:dyDescent="0.25">
      <c r="A956" s="349" t="s">
        <v>548</v>
      </c>
      <c r="B956" s="350" t="s">
        <v>599</v>
      </c>
      <c r="C956" s="350" t="s">
        <v>600</v>
      </c>
      <c r="D956" s="350" t="s">
        <v>5</v>
      </c>
      <c r="E956" s="351" t="s">
        <v>2480</v>
      </c>
    </row>
    <row r="957" spans="1:5" x14ac:dyDescent="0.25">
      <c r="A957" s="349" t="s">
        <v>548</v>
      </c>
      <c r="B957" s="350" t="s">
        <v>601</v>
      </c>
      <c r="C957" s="350" t="s">
        <v>602</v>
      </c>
      <c r="D957" s="350" t="s">
        <v>17</v>
      </c>
      <c r="E957" s="351" t="s">
        <v>2482</v>
      </c>
    </row>
    <row r="958" spans="1:5" x14ac:dyDescent="0.25">
      <c r="A958" s="349" t="s">
        <v>548</v>
      </c>
      <c r="B958" s="350" t="s">
        <v>603</v>
      </c>
      <c r="C958" s="350" t="s">
        <v>604</v>
      </c>
      <c r="D958" s="350" t="s">
        <v>14</v>
      </c>
      <c r="E958" s="351" t="s">
        <v>2481</v>
      </c>
    </row>
    <row r="959" spans="1:5" x14ac:dyDescent="0.25">
      <c r="A959" s="349" t="s">
        <v>548</v>
      </c>
      <c r="B959" s="350" t="s">
        <v>2553</v>
      </c>
      <c r="C959" s="350" t="s">
        <v>2612</v>
      </c>
      <c r="D959" s="350" t="s">
        <v>5</v>
      </c>
      <c r="E959" s="351" t="s">
        <v>2499</v>
      </c>
    </row>
    <row r="960" spans="1:5" x14ac:dyDescent="0.25">
      <c r="A960" s="349" t="s">
        <v>605</v>
      </c>
      <c r="B960" s="350" t="s">
        <v>606</v>
      </c>
      <c r="C960" s="350" t="s">
        <v>607</v>
      </c>
      <c r="D960" s="350" t="s">
        <v>14</v>
      </c>
      <c r="E960" s="351" t="s">
        <v>2486</v>
      </c>
    </row>
    <row r="961" spans="1:5" x14ac:dyDescent="0.25">
      <c r="A961" s="349" t="s">
        <v>605</v>
      </c>
      <c r="B961" s="350" t="s">
        <v>1180</v>
      </c>
      <c r="C961" s="350" t="s">
        <v>1179</v>
      </c>
      <c r="D961" s="350" t="s">
        <v>5</v>
      </c>
      <c r="E961" s="351" t="s">
        <v>2488</v>
      </c>
    </row>
    <row r="962" spans="1:5" x14ac:dyDescent="0.25">
      <c r="A962" s="349" t="s">
        <v>605</v>
      </c>
      <c r="B962" s="350" t="s">
        <v>1178</v>
      </c>
      <c r="C962" s="350" t="s">
        <v>1177</v>
      </c>
      <c r="D962" s="350" t="s">
        <v>4</v>
      </c>
      <c r="E962" s="351" t="s">
        <v>4</v>
      </c>
    </row>
    <row r="963" spans="1:5" x14ac:dyDescent="0.25">
      <c r="A963" s="349" t="s">
        <v>605</v>
      </c>
      <c r="B963" s="350" t="s">
        <v>608</v>
      </c>
      <c r="C963" s="350" t="s">
        <v>609</v>
      </c>
      <c r="D963" s="350" t="s">
        <v>8</v>
      </c>
      <c r="E963" s="351" t="s">
        <v>8</v>
      </c>
    </row>
    <row r="964" spans="1:5" x14ac:dyDescent="0.25">
      <c r="A964" s="349" t="s">
        <v>605</v>
      </c>
      <c r="B964" s="350" t="s">
        <v>610</v>
      </c>
      <c r="C964" s="350" t="s">
        <v>611</v>
      </c>
      <c r="D964" s="350" t="s">
        <v>17</v>
      </c>
      <c r="E964" s="351" t="s">
        <v>2482</v>
      </c>
    </row>
    <row r="965" spans="1:5" x14ac:dyDescent="0.25">
      <c r="A965" s="349" t="s">
        <v>605</v>
      </c>
      <c r="B965" s="350" t="s">
        <v>1176</v>
      </c>
      <c r="C965" s="350" t="s">
        <v>1175</v>
      </c>
      <c r="D965" s="350" t="s">
        <v>17</v>
      </c>
      <c r="E965" s="351" t="s">
        <v>2482</v>
      </c>
    </row>
    <row r="966" spans="1:5" x14ac:dyDescent="0.25">
      <c r="A966" s="349" t="s">
        <v>605</v>
      </c>
      <c r="B966" s="350" t="s">
        <v>1174</v>
      </c>
      <c r="C966" s="350" t="s">
        <v>1173</v>
      </c>
      <c r="D966" s="350" t="s">
        <v>9</v>
      </c>
      <c r="E966" s="351" t="s">
        <v>2493</v>
      </c>
    </row>
    <row r="967" spans="1:5" x14ac:dyDescent="0.25">
      <c r="A967" s="349" t="s">
        <v>605</v>
      </c>
      <c r="B967" s="350" t="s">
        <v>1172</v>
      </c>
      <c r="C967" s="350" t="s">
        <v>1171</v>
      </c>
      <c r="D967" s="350" t="s">
        <v>9</v>
      </c>
      <c r="E967" s="351" t="s">
        <v>2493</v>
      </c>
    </row>
    <row r="968" spans="1:5" x14ac:dyDescent="0.25">
      <c r="A968" s="349" t="s">
        <v>605</v>
      </c>
      <c r="B968" s="350" t="s">
        <v>1170</v>
      </c>
      <c r="C968" s="350" t="s">
        <v>1169</v>
      </c>
      <c r="D968" s="350" t="s">
        <v>5</v>
      </c>
      <c r="E968" s="351" t="s">
        <v>2488</v>
      </c>
    </row>
    <row r="969" spans="1:5" x14ac:dyDescent="0.25">
      <c r="A969" s="349" t="s">
        <v>605</v>
      </c>
      <c r="B969" s="350" t="s">
        <v>1168</v>
      </c>
      <c r="C969" s="350" t="s">
        <v>1167</v>
      </c>
      <c r="D969" s="350" t="s">
        <v>5</v>
      </c>
      <c r="E969" s="351" t="s">
        <v>2488</v>
      </c>
    </row>
    <row r="970" spans="1:5" x14ac:dyDescent="0.25">
      <c r="A970" s="349" t="s">
        <v>605</v>
      </c>
      <c r="B970" s="350" t="s">
        <v>2460</v>
      </c>
      <c r="C970" s="350" t="s">
        <v>2459</v>
      </c>
      <c r="D970" s="350" t="s">
        <v>5</v>
      </c>
      <c r="E970" s="351" t="s">
        <v>2479</v>
      </c>
    </row>
    <row r="971" spans="1:5" x14ac:dyDescent="0.25">
      <c r="A971" s="349" t="s">
        <v>605</v>
      </c>
      <c r="B971" s="350" t="s">
        <v>1166</v>
      </c>
      <c r="C971" s="350" t="s">
        <v>1165</v>
      </c>
      <c r="D971" s="350" t="s">
        <v>5</v>
      </c>
      <c r="E971" s="351" t="s">
        <v>2488</v>
      </c>
    </row>
    <row r="972" spans="1:5" x14ac:dyDescent="0.25">
      <c r="A972" s="349" t="s">
        <v>605</v>
      </c>
      <c r="B972" s="350" t="s">
        <v>1164</v>
      </c>
      <c r="C972" s="350" t="s">
        <v>1163</v>
      </c>
      <c r="D972" s="350" t="s">
        <v>5</v>
      </c>
      <c r="E972" s="351" t="s">
        <v>2496</v>
      </c>
    </row>
    <row r="973" spans="1:5" x14ac:dyDescent="0.25">
      <c r="A973" s="349" t="s">
        <v>605</v>
      </c>
      <c r="B973" s="350" t="s">
        <v>1162</v>
      </c>
      <c r="C973" s="350" t="s">
        <v>1161</v>
      </c>
      <c r="D973" s="350" t="s">
        <v>9</v>
      </c>
      <c r="E973" s="351" t="s">
        <v>2493</v>
      </c>
    </row>
    <row r="974" spans="1:5" x14ac:dyDescent="0.25">
      <c r="A974" s="349" t="s">
        <v>605</v>
      </c>
      <c r="B974" s="350" t="s">
        <v>1160</v>
      </c>
      <c r="C974" s="350" t="s">
        <v>1159</v>
      </c>
      <c r="D974" s="350" t="s">
        <v>4</v>
      </c>
      <c r="E974" s="351" t="s">
        <v>4</v>
      </c>
    </row>
    <row r="975" spans="1:5" x14ac:dyDescent="0.25">
      <c r="A975" s="349" t="s">
        <v>605</v>
      </c>
      <c r="B975" s="350" t="s">
        <v>2378</v>
      </c>
      <c r="C975" s="350" t="s">
        <v>2377</v>
      </c>
      <c r="D975" s="350" t="s">
        <v>5</v>
      </c>
      <c r="E975" s="351" t="s">
        <v>2496</v>
      </c>
    </row>
    <row r="976" spans="1:5" x14ac:dyDescent="0.25">
      <c r="A976" s="349" t="s">
        <v>605</v>
      </c>
      <c r="B976" s="350" t="s">
        <v>2554</v>
      </c>
      <c r="C976" s="350" t="s">
        <v>2613</v>
      </c>
      <c r="D976" s="350" t="s">
        <v>5</v>
      </c>
      <c r="E976" s="351" t="s">
        <v>2496</v>
      </c>
    </row>
    <row r="977" spans="1:5" x14ac:dyDescent="0.25">
      <c r="A977" s="349" t="s">
        <v>605</v>
      </c>
      <c r="B977" s="350" t="s">
        <v>1158</v>
      </c>
      <c r="C977" s="350" t="s">
        <v>1157</v>
      </c>
      <c r="D977" s="350" t="s">
        <v>5</v>
      </c>
      <c r="E977" s="351" t="s">
        <v>2488</v>
      </c>
    </row>
    <row r="978" spans="1:5" x14ac:dyDescent="0.25">
      <c r="A978" s="349" t="s">
        <v>605</v>
      </c>
      <c r="B978" s="350" t="s">
        <v>1156</v>
      </c>
      <c r="C978" s="350" t="s">
        <v>1155</v>
      </c>
      <c r="D978" s="350" t="s">
        <v>9</v>
      </c>
      <c r="E978" s="351" t="s">
        <v>2490</v>
      </c>
    </row>
    <row r="979" spans="1:5" x14ac:dyDescent="0.25">
      <c r="A979" s="349" t="s">
        <v>605</v>
      </c>
      <c r="B979" s="350" t="s">
        <v>612</v>
      </c>
      <c r="C979" s="350" t="s">
        <v>613</v>
      </c>
      <c r="D979" s="350" t="s">
        <v>5</v>
      </c>
      <c r="E979" s="351" t="s">
        <v>2480</v>
      </c>
    </row>
    <row r="980" spans="1:5" x14ac:dyDescent="0.25">
      <c r="A980" s="349" t="s">
        <v>605</v>
      </c>
      <c r="B980" s="350" t="s">
        <v>1154</v>
      </c>
      <c r="C980" s="350" t="s">
        <v>1153</v>
      </c>
      <c r="D980" s="350" t="s">
        <v>9</v>
      </c>
      <c r="E980" s="351" t="s">
        <v>2490</v>
      </c>
    </row>
    <row r="981" spans="1:5" x14ac:dyDescent="0.25">
      <c r="A981" s="349" t="s">
        <v>605</v>
      </c>
      <c r="B981" s="350" t="s">
        <v>1152</v>
      </c>
      <c r="C981" s="350" t="s">
        <v>1151</v>
      </c>
      <c r="D981" s="350" t="s">
        <v>9</v>
      </c>
      <c r="E981" s="351" t="s">
        <v>2493</v>
      </c>
    </row>
    <row r="982" spans="1:5" x14ac:dyDescent="0.25">
      <c r="A982" s="349" t="s">
        <v>605</v>
      </c>
      <c r="B982" s="350" t="s">
        <v>1150</v>
      </c>
      <c r="C982" s="350" t="s">
        <v>1149</v>
      </c>
      <c r="D982" s="350" t="s">
        <v>5</v>
      </c>
      <c r="E982" s="351" t="s">
        <v>2488</v>
      </c>
    </row>
    <row r="983" spans="1:5" x14ac:dyDescent="0.25">
      <c r="A983" s="349" t="s">
        <v>605</v>
      </c>
      <c r="B983" s="350" t="s">
        <v>614</v>
      </c>
      <c r="C983" s="350" t="s">
        <v>615</v>
      </c>
      <c r="D983" s="350" t="s">
        <v>5</v>
      </c>
      <c r="E983" s="351" t="s">
        <v>2480</v>
      </c>
    </row>
    <row r="984" spans="1:5" x14ac:dyDescent="0.25">
      <c r="A984" s="349" t="s">
        <v>605</v>
      </c>
      <c r="B984" s="350" t="s">
        <v>616</v>
      </c>
      <c r="C984" s="350" t="s">
        <v>617</v>
      </c>
      <c r="D984" s="350" t="s">
        <v>8</v>
      </c>
      <c r="E984" s="351" t="s">
        <v>8</v>
      </c>
    </row>
    <row r="985" spans="1:5" x14ac:dyDescent="0.25">
      <c r="A985" s="349" t="s">
        <v>605</v>
      </c>
      <c r="B985" s="350" t="s">
        <v>618</v>
      </c>
      <c r="C985" s="350" t="s">
        <v>619</v>
      </c>
      <c r="D985" s="350" t="s">
        <v>3</v>
      </c>
      <c r="E985" s="351" t="s">
        <v>3</v>
      </c>
    </row>
    <row r="986" spans="1:5" x14ac:dyDescent="0.25">
      <c r="A986" s="349" t="s">
        <v>605</v>
      </c>
      <c r="B986" s="350" t="s">
        <v>1148</v>
      </c>
      <c r="C986" s="350" t="s">
        <v>1147</v>
      </c>
      <c r="D986" s="350" t="s">
        <v>4</v>
      </c>
      <c r="E986" s="351" t="s">
        <v>4</v>
      </c>
    </row>
    <row r="987" spans="1:5" x14ac:dyDescent="0.25">
      <c r="A987" s="349" t="s">
        <v>605</v>
      </c>
      <c r="B987" s="350" t="s">
        <v>1146</v>
      </c>
      <c r="C987" s="350" t="s">
        <v>1145</v>
      </c>
      <c r="D987" s="350" t="s">
        <v>9</v>
      </c>
      <c r="E987" s="351" t="s">
        <v>2493</v>
      </c>
    </row>
    <row r="988" spans="1:5" x14ac:dyDescent="0.25">
      <c r="A988" s="349" t="s">
        <v>605</v>
      </c>
      <c r="B988" s="350" t="s">
        <v>1144</v>
      </c>
      <c r="C988" s="350" t="s">
        <v>1143</v>
      </c>
      <c r="D988" s="350" t="s">
        <v>9</v>
      </c>
      <c r="E988" s="351" t="s">
        <v>2490</v>
      </c>
    </row>
    <row r="989" spans="1:5" x14ac:dyDescent="0.25">
      <c r="A989" s="349" t="s">
        <v>605</v>
      </c>
      <c r="B989" s="350" t="s">
        <v>1142</v>
      </c>
      <c r="C989" s="350" t="s">
        <v>1141</v>
      </c>
      <c r="D989" s="350" t="s">
        <v>9</v>
      </c>
      <c r="E989" s="351" t="s">
        <v>2490</v>
      </c>
    </row>
    <row r="990" spans="1:5" x14ac:dyDescent="0.25">
      <c r="A990" s="349" t="s">
        <v>605</v>
      </c>
      <c r="B990" s="350" t="s">
        <v>1140</v>
      </c>
      <c r="C990" s="350" t="s">
        <v>1139</v>
      </c>
      <c r="D990" s="350" t="s">
        <v>9</v>
      </c>
      <c r="E990" s="351" t="s">
        <v>2490</v>
      </c>
    </row>
    <row r="991" spans="1:5" x14ac:dyDescent="0.25">
      <c r="A991" s="349" t="s">
        <v>605</v>
      </c>
      <c r="B991" s="350" t="s">
        <v>1138</v>
      </c>
      <c r="C991" s="350" t="s">
        <v>1137</v>
      </c>
      <c r="D991" s="350" t="s">
        <v>9</v>
      </c>
      <c r="E991" s="351" t="s">
        <v>2490</v>
      </c>
    </row>
    <row r="992" spans="1:5" x14ac:dyDescent="0.25">
      <c r="A992" s="349" t="s">
        <v>605</v>
      </c>
      <c r="B992" s="350" t="s">
        <v>1136</v>
      </c>
      <c r="C992" s="350" t="s">
        <v>1135</v>
      </c>
      <c r="D992" s="350" t="s">
        <v>5</v>
      </c>
      <c r="E992" s="351" t="s">
        <v>2488</v>
      </c>
    </row>
    <row r="993" spans="1:5" x14ac:dyDescent="0.25">
      <c r="A993" s="349" t="s">
        <v>605</v>
      </c>
      <c r="B993" s="350" t="s">
        <v>1134</v>
      </c>
      <c r="C993" s="350" t="s">
        <v>1133</v>
      </c>
      <c r="D993" s="350" t="s">
        <v>5</v>
      </c>
      <c r="E993" s="351" t="s">
        <v>2488</v>
      </c>
    </row>
    <row r="994" spans="1:5" x14ac:dyDescent="0.25">
      <c r="A994" s="349" t="s">
        <v>605</v>
      </c>
      <c r="B994" s="350" t="s">
        <v>620</v>
      </c>
      <c r="C994" s="350" t="s">
        <v>621</v>
      </c>
      <c r="D994" s="350" t="s">
        <v>14</v>
      </c>
      <c r="E994" s="351" t="s">
        <v>2486</v>
      </c>
    </row>
    <row r="995" spans="1:5" x14ac:dyDescent="0.25">
      <c r="A995" s="349" t="s">
        <v>605</v>
      </c>
      <c r="B995" s="350" t="s">
        <v>1132</v>
      </c>
      <c r="C995" s="350" t="s">
        <v>1131</v>
      </c>
      <c r="D995" s="350" t="s">
        <v>5</v>
      </c>
      <c r="E995" s="351" t="s">
        <v>2494</v>
      </c>
    </row>
    <row r="996" spans="1:5" x14ac:dyDescent="0.25">
      <c r="A996" s="349" t="s">
        <v>605</v>
      </c>
      <c r="B996" s="350" t="s">
        <v>1130</v>
      </c>
      <c r="C996" s="350" t="s">
        <v>1129</v>
      </c>
      <c r="D996" s="350" t="s">
        <v>5</v>
      </c>
      <c r="E996" s="351" t="s">
        <v>2488</v>
      </c>
    </row>
    <row r="997" spans="1:5" x14ac:dyDescent="0.25">
      <c r="A997" s="349" t="s">
        <v>605</v>
      </c>
      <c r="B997" s="350" t="s">
        <v>1128</v>
      </c>
      <c r="C997" s="350" t="s">
        <v>1127</v>
      </c>
      <c r="D997" s="350" t="s">
        <v>5</v>
      </c>
      <c r="E997" s="351" t="s">
        <v>2494</v>
      </c>
    </row>
    <row r="998" spans="1:5" x14ac:dyDescent="0.25">
      <c r="A998" s="349" t="s">
        <v>605</v>
      </c>
      <c r="B998" s="350" t="s">
        <v>2555</v>
      </c>
      <c r="C998" s="350" t="s">
        <v>2614</v>
      </c>
      <c r="D998" s="350" t="s">
        <v>5</v>
      </c>
      <c r="E998" s="351" t="s">
        <v>2488</v>
      </c>
    </row>
    <row r="999" spans="1:5" x14ac:dyDescent="0.25">
      <c r="A999" s="349" t="s">
        <v>605</v>
      </c>
      <c r="B999" s="350" t="s">
        <v>1126</v>
      </c>
      <c r="C999" s="350" t="s">
        <v>1125</v>
      </c>
      <c r="D999" s="350" t="s">
        <v>9</v>
      </c>
      <c r="E999" s="351" t="s">
        <v>2493</v>
      </c>
    </row>
    <row r="1000" spans="1:5" x14ac:dyDescent="0.25">
      <c r="A1000" s="349" t="s">
        <v>605</v>
      </c>
      <c r="B1000" s="350" t="s">
        <v>2376</v>
      </c>
      <c r="C1000" s="350" t="s">
        <v>2375</v>
      </c>
      <c r="D1000" s="350" t="s">
        <v>5</v>
      </c>
      <c r="E1000" s="351" t="s">
        <v>2488</v>
      </c>
    </row>
    <row r="1001" spans="1:5" x14ac:dyDescent="0.25">
      <c r="A1001" s="349" t="s">
        <v>605</v>
      </c>
      <c r="B1001" s="350" t="s">
        <v>1124</v>
      </c>
      <c r="C1001" s="350" t="s">
        <v>1123</v>
      </c>
      <c r="D1001" s="350" t="s">
        <v>9</v>
      </c>
      <c r="E1001" s="351" t="s">
        <v>2490</v>
      </c>
    </row>
    <row r="1002" spans="1:5" x14ac:dyDescent="0.25">
      <c r="A1002" s="349" t="s">
        <v>605</v>
      </c>
      <c r="B1002" s="350" t="s">
        <v>622</v>
      </c>
      <c r="C1002" s="350" t="s">
        <v>623</v>
      </c>
      <c r="D1002" s="350" t="s">
        <v>17</v>
      </c>
      <c r="E1002" s="351" t="s">
        <v>2484</v>
      </c>
    </row>
    <row r="1003" spans="1:5" x14ac:dyDescent="0.25">
      <c r="A1003" s="349" t="s">
        <v>605</v>
      </c>
      <c r="B1003" s="350" t="s">
        <v>1122</v>
      </c>
      <c r="C1003" s="350" t="s">
        <v>1121</v>
      </c>
      <c r="D1003" s="350" t="s">
        <v>5</v>
      </c>
      <c r="E1003" s="351" t="s">
        <v>2479</v>
      </c>
    </row>
    <row r="1004" spans="1:5" x14ac:dyDescent="0.25">
      <c r="A1004" s="349" t="s">
        <v>605</v>
      </c>
      <c r="B1004" s="350" t="s">
        <v>624</v>
      </c>
      <c r="C1004" s="350" t="s">
        <v>625</v>
      </c>
      <c r="D1004" s="350" t="s">
        <v>17</v>
      </c>
      <c r="E1004" s="351" t="s">
        <v>2484</v>
      </c>
    </row>
    <row r="1005" spans="1:5" x14ac:dyDescent="0.25">
      <c r="A1005" s="349" t="s">
        <v>605</v>
      </c>
      <c r="B1005" s="350" t="s">
        <v>1120</v>
      </c>
      <c r="C1005" s="350" t="s">
        <v>1119</v>
      </c>
      <c r="D1005" s="350" t="s">
        <v>9</v>
      </c>
      <c r="E1005" s="351" t="s">
        <v>2490</v>
      </c>
    </row>
    <row r="1006" spans="1:5" x14ac:dyDescent="0.25">
      <c r="A1006" s="349" t="s">
        <v>605</v>
      </c>
      <c r="B1006" s="350" t="s">
        <v>1118</v>
      </c>
      <c r="C1006" s="350" t="s">
        <v>1117</v>
      </c>
      <c r="D1006" s="350" t="s">
        <v>9</v>
      </c>
      <c r="E1006" s="351" t="s">
        <v>2490</v>
      </c>
    </row>
    <row r="1007" spans="1:5" x14ac:dyDescent="0.25">
      <c r="A1007" s="349" t="s">
        <v>605</v>
      </c>
      <c r="B1007" s="350" t="s">
        <v>626</v>
      </c>
      <c r="C1007" s="350" t="s">
        <v>627</v>
      </c>
      <c r="D1007" s="350" t="s">
        <v>17</v>
      </c>
      <c r="E1007" s="351" t="s">
        <v>2484</v>
      </c>
    </row>
    <row r="1008" spans="1:5" x14ac:dyDescent="0.25">
      <c r="A1008" s="349" t="s">
        <v>605</v>
      </c>
      <c r="B1008" s="350" t="s">
        <v>628</v>
      </c>
      <c r="C1008" s="350" t="s">
        <v>629</v>
      </c>
      <c r="D1008" s="350" t="s">
        <v>14</v>
      </c>
      <c r="E1008" s="351" t="s">
        <v>2486</v>
      </c>
    </row>
    <row r="1009" spans="1:5" x14ac:dyDescent="0.25">
      <c r="A1009" s="349" t="s">
        <v>605</v>
      </c>
      <c r="B1009" s="350" t="s">
        <v>1116</v>
      </c>
      <c r="C1009" s="350" t="s">
        <v>1115</v>
      </c>
      <c r="D1009" s="350" t="s">
        <v>9</v>
      </c>
      <c r="E1009" s="351" t="s">
        <v>2493</v>
      </c>
    </row>
    <row r="1010" spans="1:5" x14ac:dyDescent="0.25">
      <c r="A1010" s="349" t="s">
        <v>605</v>
      </c>
      <c r="B1010" s="350" t="s">
        <v>1114</v>
      </c>
      <c r="C1010" s="350" t="s">
        <v>1113</v>
      </c>
      <c r="D1010" s="350" t="s">
        <v>9</v>
      </c>
      <c r="E1010" s="351" t="s">
        <v>2490</v>
      </c>
    </row>
    <row r="1011" spans="1:5" x14ac:dyDescent="0.25">
      <c r="A1011" s="349" t="s">
        <v>605</v>
      </c>
      <c r="B1011" s="350" t="s">
        <v>2556</v>
      </c>
      <c r="C1011" s="350" t="s">
        <v>2615</v>
      </c>
      <c r="D1011" s="350" t="s">
        <v>20</v>
      </c>
      <c r="E1011" s="351" t="s">
        <v>2489</v>
      </c>
    </row>
    <row r="1012" spans="1:5" x14ac:dyDescent="0.25">
      <c r="A1012" s="349" t="s">
        <v>605</v>
      </c>
      <c r="B1012" s="350" t="s">
        <v>630</v>
      </c>
      <c r="C1012" s="350" t="s">
        <v>631</v>
      </c>
      <c r="D1012" s="350" t="s">
        <v>14</v>
      </c>
      <c r="E1012" s="351" t="s">
        <v>2481</v>
      </c>
    </row>
    <row r="1013" spans="1:5" x14ac:dyDescent="0.25">
      <c r="A1013" s="349" t="s">
        <v>605</v>
      </c>
      <c r="B1013" s="350" t="s">
        <v>1112</v>
      </c>
      <c r="C1013" s="350" t="s">
        <v>1111</v>
      </c>
      <c r="D1013" s="350" t="s">
        <v>4</v>
      </c>
      <c r="E1013" s="351" t="s">
        <v>4</v>
      </c>
    </row>
    <row r="1014" spans="1:5" x14ac:dyDescent="0.25">
      <c r="A1014" s="349" t="s">
        <v>605</v>
      </c>
      <c r="B1014" s="350" t="s">
        <v>1110</v>
      </c>
      <c r="C1014" s="350" t="s">
        <v>1109</v>
      </c>
      <c r="D1014" s="350" t="s">
        <v>9</v>
      </c>
      <c r="E1014" s="351" t="s">
        <v>2493</v>
      </c>
    </row>
    <row r="1015" spans="1:5" x14ac:dyDescent="0.25">
      <c r="A1015" s="349" t="s">
        <v>605</v>
      </c>
      <c r="B1015" s="350" t="s">
        <v>1108</v>
      </c>
      <c r="C1015" s="350" t="s">
        <v>1107</v>
      </c>
      <c r="D1015" s="350" t="s">
        <v>20</v>
      </c>
      <c r="E1015" s="351" t="s">
        <v>2489</v>
      </c>
    </row>
    <row r="1016" spans="1:5" x14ac:dyDescent="0.25">
      <c r="A1016" s="349" t="s">
        <v>605</v>
      </c>
      <c r="B1016" s="350" t="s">
        <v>1106</v>
      </c>
      <c r="C1016" s="350" t="s">
        <v>1105</v>
      </c>
      <c r="D1016" s="350" t="s">
        <v>5</v>
      </c>
      <c r="E1016" s="351" t="s">
        <v>2479</v>
      </c>
    </row>
    <row r="1017" spans="1:5" x14ac:dyDescent="0.25">
      <c r="A1017" s="349" t="s">
        <v>605</v>
      </c>
      <c r="B1017" s="350" t="s">
        <v>1104</v>
      </c>
      <c r="C1017" s="350" t="s">
        <v>1103</v>
      </c>
      <c r="D1017" s="350" t="s">
        <v>5</v>
      </c>
      <c r="E1017" s="351" t="s">
        <v>2479</v>
      </c>
    </row>
    <row r="1018" spans="1:5" x14ac:dyDescent="0.25">
      <c r="A1018" s="349" t="s">
        <v>605</v>
      </c>
      <c r="B1018" s="350" t="s">
        <v>1102</v>
      </c>
      <c r="C1018" s="350" t="s">
        <v>1101</v>
      </c>
      <c r="D1018" s="350" t="s">
        <v>5</v>
      </c>
      <c r="E1018" s="351" t="s">
        <v>2479</v>
      </c>
    </row>
    <row r="1019" spans="1:5" x14ac:dyDescent="0.25">
      <c r="A1019" s="349" t="s">
        <v>605</v>
      </c>
      <c r="B1019" s="350" t="s">
        <v>1100</v>
      </c>
      <c r="C1019" s="350" t="s">
        <v>1099</v>
      </c>
      <c r="D1019" s="350" t="s">
        <v>9</v>
      </c>
      <c r="E1019" s="351" t="s">
        <v>2493</v>
      </c>
    </row>
    <row r="1020" spans="1:5" x14ac:dyDescent="0.25">
      <c r="A1020" s="349" t="s">
        <v>605</v>
      </c>
      <c r="B1020" s="350" t="s">
        <v>632</v>
      </c>
      <c r="C1020" s="350" t="s">
        <v>633</v>
      </c>
      <c r="D1020" s="350" t="s">
        <v>20</v>
      </c>
      <c r="E1020" s="351" t="s">
        <v>2483</v>
      </c>
    </row>
    <row r="1021" spans="1:5" x14ac:dyDescent="0.25">
      <c r="A1021" s="349" t="s">
        <v>605</v>
      </c>
      <c r="B1021" s="350" t="s">
        <v>1098</v>
      </c>
      <c r="C1021" s="350" t="s">
        <v>1097</v>
      </c>
      <c r="D1021" s="350" t="s">
        <v>9</v>
      </c>
      <c r="E1021" s="351" t="s">
        <v>2493</v>
      </c>
    </row>
    <row r="1022" spans="1:5" x14ac:dyDescent="0.25">
      <c r="A1022" s="349" t="s">
        <v>605</v>
      </c>
      <c r="B1022" s="350" t="s">
        <v>634</v>
      </c>
      <c r="C1022" s="350" t="s">
        <v>635</v>
      </c>
      <c r="D1022" s="350" t="s">
        <v>17</v>
      </c>
      <c r="E1022" s="351" t="s">
        <v>2482</v>
      </c>
    </row>
    <row r="1023" spans="1:5" x14ac:dyDescent="0.25">
      <c r="A1023" s="349" t="s">
        <v>605</v>
      </c>
      <c r="B1023" s="350" t="s">
        <v>1096</v>
      </c>
      <c r="C1023" s="350" t="s">
        <v>1095</v>
      </c>
      <c r="D1023" s="350" t="s">
        <v>5</v>
      </c>
      <c r="E1023" s="351" t="s">
        <v>2495</v>
      </c>
    </row>
    <row r="1024" spans="1:5" x14ac:dyDescent="0.25">
      <c r="A1024" s="349" t="s">
        <v>605</v>
      </c>
      <c r="B1024" s="350" t="s">
        <v>636</v>
      </c>
      <c r="C1024" s="350" t="s">
        <v>637</v>
      </c>
      <c r="D1024" s="350" t="s">
        <v>14</v>
      </c>
      <c r="E1024" s="351" t="s">
        <v>2481</v>
      </c>
    </row>
    <row r="1025" spans="1:5" x14ac:dyDescent="0.25">
      <c r="A1025" s="349" t="s">
        <v>605</v>
      </c>
      <c r="B1025" s="350" t="s">
        <v>638</v>
      </c>
      <c r="C1025" s="350" t="s">
        <v>639</v>
      </c>
      <c r="D1025" s="350" t="s">
        <v>17</v>
      </c>
      <c r="E1025" s="351" t="s">
        <v>2484</v>
      </c>
    </row>
    <row r="1026" spans="1:5" x14ac:dyDescent="0.25">
      <c r="A1026" s="349" t="s">
        <v>605</v>
      </c>
      <c r="B1026" s="350" t="s">
        <v>1094</v>
      </c>
      <c r="C1026" s="350" t="s">
        <v>1093</v>
      </c>
      <c r="D1026" s="350" t="s">
        <v>9</v>
      </c>
      <c r="E1026" s="351" t="s">
        <v>2490</v>
      </c>
    </row>
    <row r="1027" spans="1:5" x14ac:dyDescent="0.25">
      <c r="A1027" s="349" t="s">
        <v>605</v>
      </c>
      <c r="B1027" s="350" t="s">
        <v>640</v>
      </c>
      <c r="C1027" s="350" t="s">
        <v>641</v>
      </c>
      <c r="D1027" s="350" t="s">
        <v>17</v>
      </c>
      <c r="E1027" s="351" t="s">
        <v>2482</v>
      </c>
    </row>
    <row r="1028" spans="1:5" x14ac:dyDescent="0.25">
      <c r="A1028" s="349" t="s">
        <v>605</v>
      </c>
      <c r="B1028" s="350" t="s">
        <v>1092</v>
      </c>
      <c r="C1028" s="350" t="s">
        <v>1091</v>
      </c>
      <c r="D1028" s="350" t="s">
        <v>4</v>
      </c>
      <c r="E1028" s="351" t="s">
        <v>4</v>
      </c>
    </row>
    <row r="1029" spans="1:5" x14ac:dyDescent="0.25">
      <c r="A1029" s="349" t="s">
        <v>605</v>
      </c>
      <c r="B1029" s="350" t="s">
        <v>1090</v>
      </c>
      <c r="C1029" s="350" t="s">
        <v>1089</v>
      </c>
      <c r="D1029" s="350" t="s">
        <v>5</v>
      </c>
      <c r="E1029" s="351" t="s">
        <v>2488</v>
      </c>
    </row>
    <row r="1030" spans="1:5" x14ac:dyDescent="0.25">
      <c r="A1030" s="349" t="s">
        <v>605</v>
      </c>
      <c r="B1030" s="350" t="s">
        <v>1088</v>
      </c>
      <c r="C1030" s="350" t="s">
        <v>1087</v>
      </c>
      <c r="D1030" s="350" t="s">
        <v>5</v>
      </c>
      <c r="E1030" s="351" t="s">
        <v>2488</v>
      </c>
    </row>
    <row r="1031" spans="1:5" x14ac:dyDescent="0.25">
      <c r="A1031" s="349" t="s">
        <v>605</v>
      </c>
      <c r="B1031" s="350" t="s">
        <v>1086</v>
      </c>
      <c r="C1031" s="350" t="s">
        <v>1085</v>
      </c>
      <c r="D1031" s="350" t="s">
        <v>5</v>
      </c>
      <c r="E1031" s="351" t="s">
        <v>2488</v>
      </c>
    </row>
    <row r="1032" spans="1:5" x14ac:dyDescent="0.25">
      <c r="A1032" s="349" t="s">
        <v>605</v>
      </c>
      <c r="B1032" s="350" t="s">
        <v>1084</v>
      </c>
      <c r="C1032" s="350" t="s">
        <v>1083</v>
      </c>
      <c r="D1032" s="350" t="s">
        <v>5</v>
      </c>
      <c r="E1032" s="351" t="s">
        <v>2479</v>
      </c>
    </row>
    <row r="1033" spans="1:5" x14ac:dyDescent="0.25">
      <c r="A1033" s="349" t="s">
        <v>605</v>
      </c>
      <c r="B1033" s="350" t="s">
        <v>2374</v>
      </c>
      <c r="C1033" s="350" t="s">
        <v>2373</v>
      </c>
      <c r="D1033" s="350" t="s">
        <v>5</v>
      </c>
      <c r="E1033" s="351" t="s">
        <v>2496</v>
      </c>
    </row>
    <row r="1034" spans="1:5" x14ac:dyDescent="0.25">
      <c r="A1034" s="349" t="s">
        <v>605</v>
      </c>
      <c r="B1034" s="350" t="s">
        <v>642</v>
      </c>
      <c r="C1034" s="350" t="s">
        <v>643</v>
      </c>
      <c r="D1034" s="350" t="s">
        <v>17</v>
      </c>
      <c r="E1034" s="351" t="s">
        <v>2484</v>
      </c>
    </row>
    <row r="1035" spans="1:5" x14ac:dyDescent="0.25">
      <c r="A1035" s="349" t="s">
        <v>605</v>
      </c>
      <c r="B1035" s="350" t="s">
        <v>1082</v>
      </c>
      <c r="C1035" s="350" t="s">
        <v>1081</v>
      </c>
      <c r="D1035" s="350" t="s">
        <v>9</v>
      </c>
      <c r="E1035" s="351" t="s">
        <v>2490</v>
      </c>
    </row>
    <row r="1036" spans="1:5" x14ac:dyDescent="0.25">
      <c r="A1036" s="349" t="s">
        <v>644</v>
      </c>
      <c r="B1036" s="350" t="s">
        <v>1080</v>
      </c>
      <c r="C1036" s="350" t="s">
        <v>1079</v>
      </c>
      <c r="D1036" s="350" t="s">
        <v>20</v>
      </c>
      <c r="E1036" s="351" t="s">
        <v>2489</v>
      </c>
    </row>
    <row r="1037" spans="1:5" x14ac:dyDescent="0.25">
      <c r="A1037" s="349" t="s">
        <v>644</v>
      </c>
      <c r="B1037" s="350" t="s">
        <v>1078</v>
      </c>
      <c r="C1037" s="350" t="s">
        <v>1077</v>
      </c>
      <c r="D1037" s="350" t="s">
        <v>20</v>
      </c>
      <c r="E1037" s="351" t="s">
        <v>2489</v>
      </c>
    </row>
    <row r="1038" spans="1:5" x14ac:dyDescent="0.25">
      <c r="A1038" s="349" t="s">
        <v>644</v>
      </c>
      <c r="B1038" s="350" t="s">
        <v>645</v>
      </c>
      <c r="C1038" s="350" t="s">
        <v>646</v>
      </c>
      <c r="D1038" s="350" t="s">
        <v>14</v>
      </c>
      <c r="E1038" s="351" t="s">
        <v>2481</v>
      </c>
    </row>
    <row r="1039" spans="1:5" x14ac:dyDescent="0.25">
      <c r="A1039" s="349" t="s">
        <v>644</v>
      </c>
      <c r="B1039" s="350" t="s">
        <v>1076</v>
      </c>
      <c r="C1039" s="350" t="s">
        <v>1075</v>
      </c>
      <c r="D1039" s="350" t="s">
        <v>20</v>
      </c>
      <c r="E1039" s="351" t="s">
        <v>2489</v>
      </c>
    </row>
    <row r="1040" spans="1:5" x14ac:dyDescent="0.25">
      <c r="A1040" s="349" t="s">
        <v>644</v>
      </c>
      <c r="B1040" s="350" t="s">
        <v>647</v>
      </c>
      <c r="C1040" s="350" t="s">
        <v>648</v>
      </c>
      <c r="D1040" s="350" t="s">
        <v>17</v>
      </c>
      <c r="E1040" s="351" t="s">
        <v>2482</v>
      </c>
    </row>
    <row r="1041" spans="1:5" x14ac:dyDescent="0.25">
      <c r="A1041" s="349" t="s">
        <v>644</v>
      </c>
      <c r="B1041" s="350" t="s">
        <v>649</v>
      </c>
      <c r="C1041" s="350" t="s">
        <v>650</v>
      </c>
      <c r="D1041" s="350" t="s">
        <v>14</v>
      </c>
      <c r="E1041" s="351" t="s">
        <v>2481</v>
      </c>
    </row>
    <row r="1042" spans="1:5" x14ac:dyDescent="0.25">
      <c r="A1042" s="349" t="s">
        <v>644</v>
      </c>
      <c r="B1042" s="350" t="s">
        <v>1074</v>
      </c>
      <c r="C1042" s="350" t="s">
        <v>1073</v>
      </c>
      <c r="D1042" s="350" t="s">
        <v>4</v>
      </c>
      <c r="E1042" s="351" t="s">
        <v>4</v>
      </c>
    </row>
    <row r="1043" spans="1:5" x14ac:dyDescent="0.25">
      <c r="A1043" s="349" t="s">
        <v>644</v>
      </c>
      <c r="B1043" s="350" t="s">
        <v>1072</v>
      </c>
      <c r="C1043" s="350" t="s">
        <v>1071</v>
      </c>
      <c r="D1043" s="350" t="s">
        <v>5</v>
      </c>
      <c r="E1043" s="351" t="s">
        <v>2479</v>
      </c>
    </row>
    <row r="1044" spans="1:5" x14ac:dyDescent="0.25">
      <c r="A1044" s="349" t="s">
        <v>644</v>
      </c>
      <c r="B1044" s="350" t="s">
        <v>1070</v>
      </c>
      <c r="C1044" s="350" t="s">
        <v>1069</v>
      </c>
      <c r="D1044" s="350" t="s">
        <v>20</v>
      </c>
      <c r="E1044" s="351" t="s">
        <v>2492</v>
      </c>
    </row>
    <row r="1045" spans="1:5" x14ac:dyDescent="0.25">
      <c r="A1045" s="349" t="s">
        <v>644</v>
      </c>
      <c r="B1045" s="350" t="s">
        <v>651</v>
      </c>
      <c r="C1045" s="350" t="s">
        <v>652</v>
      </c>
      <c r="D1045" s="350" t="s">
        <v>17</v>
      </c>
      <c r="E1045" s="351" t="s">
        <v>2482</v>
      </c>
    </row>
    <row r="1046" spans="1:5" x14ac:dyDescent="0.25">
      <c r="A1046" s="349" t="s">
        <v>644</v>
      </c>
      <c r="B1046" s="350" t="s">
        <v>2557</v>
      </c>
      <c r="C1046" s="350" t="s">
        <v>2616</v>
      </c>
      <c r="D1046" s="350" t="s">
        <v>5</v>
      </c>
      <c r="E1046" s="351" t="s">
        <v>2488</v>
      </c>
    </row>
    <row r="1047" spans="1:5" x14ac:dyDescent="0.25">
      <c r="A1047" s="349" t="s">
        <v>644</v>
      </c>
      <c r="B1047" s="350" t="s">
        <v>2372</v>
      </c>
      <c r="C1047" s="350" t="s">
        <v>2371</v>
      </c>
      <c r="D1047" s="350" t="s">
        <v>5</v>
      </c>
      <c r="E1047" s="351" t="s">
        <v>2496</v>
      </c>
    </row>
    <row r="1048" spans="1:5" x14ac:dyDescent="0.25">
      <c r="A1048" s="349" t="s">
        <v>644</v>
      </c>
      <c r="B1048" s="350" t="s">
        <v>1068</v>
      </c>
      <c r="C1048" s="350" t="s">
        <v>1067</v>
      </c>
      <c r="D1048" s="350" t="s">
        <v>4</v>
      </c>
      <c r="E1048" s="351" t="s">
        <v>4</v>
      </c>
    </row>
    <row r="1049" spans="1:5" x14ac:dyDescent="0.25">
      <c r="A1049" s="349" t="s">
        <v>644</v>
      </c>
      <c r="B1049" s="350" t="s">
        <v>1066</v>
      </c>
      <c r="C1049" s="350" t="s">
        <v>1065</v>
      </c>
      <c r="D1049" s="350" t="s">
        <v>9</v>
      </c>
      <c r="E1049" s="351" t="s">
        <v>2493</v>
      </c>
    </row>
    <row r="1050" spans="1:5" x14ac:dyDescent="0.25">
      <c r="A1050" s="349" t="s">
        <v>644</v>
      </c>
      <c r="B1050" s="350" t="s">
        <v>1064</v>
      </c>
      <c r="C1050" s="350" t="s">
        <v>1063</v>
      </c>
      <c r="D1050" s="350" t="s">
        <v>20</v>
      </c>
      <c r="E1050" s="351" t="s">
        <v>2492</v>
      </c>
    </row>
    <row r="1051" spans="1:5" x14ac:dyDescent="0.25">
      <c r="A1051" s="349" t="s">
        <v>644</v>
      </c>
      <c r="B1051" s="350" t="s">
        <v>1062</v>
      </c>
      <c r="C1051" s="350" t="s">
        <v>1061</v>
      </c>
      <c r="D1051" s="350" t="s">
        <v>5</v>
      </c>
      <c r="E1051" s="351" t="s">
        <v>2488</v>
      </c>
    </row>
    <row r="1052" spans="1:5" x14ac:dyDescent="0.25">
      <c r="A1052" s="349" t="s">
        <v>644</v>
      </c>
      <c r="B1052" s="350" t="s">
        <v>1060</v>
      </c>
      <c r="C1052" s="350" t="s">
        <v>1059</v>
      </c>
      <c r="D1052" s="350" t="s">
        <v>5</v>
      </c>
      <c r="E1052" s="351" t="s">
        <v>2488</v>
      </c>
    </row>
    <row r="1053" spans="1:5" x14ac:dyDescent="0.25">
      <c r="A1053" s="349" t="s">
        <v>644</v>
      </c>
      <c r="B1053" s="350" t="s">
        <v>1058</v>
      </c>
      <c r="C1053" s="350" t="s">
        <v>1057</v>
      </c>
      <c r="D1053" s="350" t="s">
        <v>5</v>
      </c>
      <c r="E1053" s="351" t="s">
        <v>2488</v>
      </c>
    </row>
    <row r="1054" spans="1:5" x14ac:dyDescent="0.25">
      <c r="A1054" s="349" t="s">
        <v>644</v>
      </c>
      <c r="B1054" s="350" t="s">
        <v>1056</v>
      </c>
      <c r="C1054" s="350" t="s">
        <v>1055</v>
      </c>
      <c r="D1054" s="350" t="s">
        <v>20</v>
      </c>
      <c r="E1054" s="351" t="s">
        <v>2483</v>
      </c>
    </row>
    <row r="1055" spans="1:5" x14ac:dyDescent="0.25">
      <c r="A1055" s="349" t="s">
        <v>644</v>
      </c>
      <c r="B1055" s="350" t="s">
        <v>2558</v>
      </c>
      <c r="C1055" s="350" t="s">
        <v>2617</v>
      </c>
      <c r="D1055" s="350" t="s">
        <v>9</v>
      </c>
      <c r="E1055" s="351" t="s">
        <v>2493</v>
      </c>
    </row>
    <row r="1056" spans="1:5" x14ac:dyDescent="0.25">
      <c r="A1056" s="349" t="s">
        <v>644</v>
      </c>
      <c r="B1056" s="350" t="s">
        <v>653</v>
      </c>
      <c r="C1056" s="350" t="s">
        <v>654</v>
      </c>
      <c r="D1056" s="350" t="s">
        <v>20</v>
      </c>
      <c r="E1056" s="351" t="s">
        <v>2483</v>
      </c>
    </row>
    <row r="1057" spans="1:5" x14ac:dyDescent="0.25">
      <c r="A1057" s="349" t="s">
        <v>644</v>
      </c>
      <c r="B1057" s="350" t="s">
        <v>1054</v>
      </c>
      <c r="C1057" s="350" t="s">
        <v>1053</v>
      </c>
      <c r="D1057" s="350" t="s">
        <v>5</v>
      </c>
      <c r="E1057" s="351" t="s">
        <v>2488</v>
      </c>
    </row>
    <row r="1058" spans="1:5" x14ac:dyDescent="0.25">
      <c r="A1058" s="349" t="s">
        <v>644</v>
      </c>
      <c r="B1058" s="350" t="s">
        <v>655</v>
      </c>
      <c r="C1058" s="350" t="s">
        <v>656</v>
      </c>
      <c r="D1058" s="350" t="s">
        <v>14</v>
      </c>
      <c r="E1058" s="351" t="s">
        <v>2481</v>
      </c>
    </row>
    <row r="1059" spans="1:5" x14ac:dyDescent="0.25">
      <c r="A1059" s="349" t="s">
        <v>644</v>
      </c>
      <c r="B1059" s="350" t="s">
        <v>657</v>
      </c>
      <c r="C1059" s="350" t="s">
        <v>658</v>
      </c>
      <c r="D1059" s="350" t="s">
        <v>14</v>
      </c>
      <c r="E1059" s="351" t="s">
        <v>2481</v>
      </c>
    </row>
    <row r="1060" spans="1:5" x14ac:dyDescent="0.25">
      <c r="A1060" s="349" t="s">
        <v>644</v>
      </c>
      <c r="B1060" s="350" t="s">
        <v>1052</v>
      </c>
      <c r="C1060" s="350" t="s">
        <v>1051</v>
      </c>
      <c r="D1060" s="350" t="s">
        <v>5</v>
      </c>
      <c r="E1060" s="351" t="s">
        <v>2488</v>
      </c>
    </row>
    <row r="1061" spans="1:5" x14ac:dyDescent="0.25">
      <c r="A1061" s="349" t="s">
        <v>644</v>
      </c>
      <c r="B1061" s="350" t="s">
        <v>1050</v>
      </c>
      <c r="C1061" s="350" t="s">
        <v>1049</v>
      </c>
      <c r="D1061" s="350" t="s">
        <v>5</v>
      </c>
      <c r="E1061" s="351" t="s">
        <v>2488</v>
      </c>
    </row>
    <row r="1062" spans="1:5" x14ac:dyDescent="0.25">
      <c r="A1062" s="349" t="s">
        <v>644</v>
      </c>
      <c r="B1062" s="350" t="s">
        <v>1048</v>
      </c>
      <c r="C1062" s="350" t="s">
        <v>1047</v>
      </c>
      <c r="D1062" s="350" t="s">
        <v>5</v>
      </c>
      <c r="E1062" s="351" t="s">
        <v>2488</v>
      </c>
    </row>
    <row r="1063" spans="1:5" x14ac:dyDescent="0.25">
      <c r="A1063" s="349" t="s">
        <v>644</v>
      </c>
      <c r="B1063" s="350" t="s">
        <v>2370</v>
      </c>
      <c r="C1063" s="350" t="s">
        <v>2369</v>
      </c>
      <c r="D1063" s="350" t="s">
        <v>5</v>
      </c>
      <c r="E1063" s="351" t="s">
        <v>2488</v>
      </c>
    </row>
    <row r="1064" spans="1:5" x14ac:dyDescent="0.25">
      <c r="A1064" s="349" t="s">
        <v>644</v>
      </c>
      <c r="B1064" s="350" t="s">
        <v>1046</v>
      </c>
      <c r="C1064" s="350" t="s">
        <v>1045</v>
      </c>
      <c r="D1064" s="350" t="s">
        <v>5</v>
      </c>
      <c r="E1064" s="351" t="s">
        <v>2488</v>
      </c>
    </row>
    <row r="1065" spans="1:5" x14ac:dyDescent="0.25">
      <c r="A1065" s="349" t="s">
        <v>644</v>
      </c>
      <c r="B1065" s="350" t="s">
        <v>659</v>
      </c>
      <c r="C1065" s="350" t="s">
        <v>660</v>
      </c>
      <c r="D1065" s="350" t="s">
        <v>14</v>
      </c>
      <c r="E1065" s="351" t="s">
        <v>2481</v>
      </c>
    </row>
    <row r="1066" spans="1:5" x14ac:dyDescent="0.25">
      <c r="A1066" s="349" t="s">
        <v>644</v>
      </c>
      <c r="B1066" s="350" t="s">
        <v>1044</v>
      </c>
      <c r="C1066" s="350" t="s">
        <v>1043</v>
      </c>
      <c r="D1066" s="350" t="s">
        <v>5</v>
      </c>
      <c r="E1066" s="351" t="s">
        <v>2488</v>
      </c>
    </row>
    <row r="1067" spans="1:5" x14ac:dyDescent="0.25">
      <c r="A1067" s="349" t="s">
        <v>644</v>
      </c>
      <c r="B1067" s="350" t="s">
        <v>661</v>
      </c>
      <c r="C1067" s="350" t="s">
        <v>662</v>
      </c>
      <c r="D1067" s="350" t="s">
        <v>14</v>
      </c>
      <c r="E1067" s="351" t="s">
        <v>2486</v>
      </c>
    </row>
    <row r="1068" spans="1:5" x14ac:dyDescent="0.25">
      <c r="A1068" s="349" t="s">
        <v>644</v>
      </c>
      <c r="B1068" s="350" t="s">
        <v>2368</v>
      </c>
      <c r="C1068" s="350" t="s">
        <v>2367</v>
      </c>
      <c r="D1068" s="350" t="s">
        <v>20</v>
      </c>
      <c r="E1068" s="351" t="s">
        <v>2489</v>
      </c>
    </row>
    <row r="1069" spans="1:5" x14ac:dyDescent="0.25">
      <c r="A1069" s="349" t="s">
        <v>644</v>
      </c>
      <c r="B1069" s="350" t="s">
        <v>663</v>
      </c>
      <c r="C1069" s="350" t="s">
        <v>664</v>
      </c>
      <c r="D1069" s="350" t="s">
        <v>8</v>
      </c>
      <c r="E1069" s="351" t="s">
        <v>8</v>
      </c>
    </row>
    <row r="1070" spans="1:5" x14ac:dyDescent="0.25">
      <c r="A1070" s="349" t="s">
        <v>644</v>
      </c>
      <c r="B1070" s="350" t="s">
        <v>1042</v>
      </c>
      <c r="C1070" s="350" t="s">
        <v>1041</v>
      </c>
      <c r="D1070" s="350" t="s">
        <v>20</v>
      </c>
      <c r="E1070" s="351" t="s">
        <v>2489</v>
      </c>
    </row>
    <row r="1071" spans="1:5" x14ac:dyDescent="0.25">
      <c r="A1071" s="349" t="s">
        <v>644</v>
      </c>
      <c r="B1071" s="350" t="s">
        <v>1040</v>
      </c>
      <c r="C1071" s="350" t="s">
        <v>1039</v>
      </c>
      <c r="D1071" s="350" t="s">
        <v>20</v>
      </c>
      <c r="E1071" s="351" t="s">
        <v>2489</v>
      </c>
    </row>
    <row r="1072" spans="1:5" x14ac:dyDescent="0.25">
      <c r="A1072" s="349" t="s">
        <v>644</v>
      </c>
      <c r="B1072" s="350" t="s">
        <v>1038</v>
      </c>
      <c r="C1072" s="350" t="s">
        <v>1037</v>
      </c>
      <c r="D1072" s="350" t="s">
        <v>20</v>
      </c>
      <c r="E1072" s="351" t="s">
        <v>2489</v>
      </c>
    </row>
    <row r="1073" spans="1:5" x14ac:dyDescent="0.25">
      <c r="A1073" s="349" t="s">
        <v>644</v>
      </c>
      <c r="B1073" s="350" t="s">
        <v>1036</v>
      </c>
      <c r="C1073" s="350" t="s">
        <v>1035</v>
      </c>
      <c r="D1073" s="350" t="s">
        <v>20</v>
      </c>
      <c r="E1073" s="351" t="s">
        <v>2489</v>
      </c>
    </row>
    <row r="1074" spans="1:5" x14ac:dyDescent="0.25">
      <c r="A1074" s="349" t="s">
        <v>644</v>
      </c>
      <c r="B1074" s="350" t="s">
        <v>665</v>
      </c>
      <c r="C1074" s="350" t="s">
        <v>666</v>
      </c>
      <c r="D1074" s="350" t="s">
        <v>17</v>
      </c>
      <c r="E1074" s="351" t="s">
        <v>2484</v>
      </c>
    </row>
    <row r="1075" spans="1:5" x14ac:dyDescent="0.25">
      <c r="A1075" s="349" t="s">
        <v>644</v>
      </c>
      <c r="B1075" s="350" t="s">
        <v>2559</v>
      </c>
      <c r="C1075" s="350" t="s">
        <v>2618</v>
      </c>
      <c r="D1075" s="350" t="s">
        <v>4</v>
      </c>
      <c r="E1075" s="351" t="s">
        <v>4</v>
      </c>
    </row>
    <row r="1076" spans="1:5" x14ac:dyDescent="0.25">
      <c r="A1076" s="349" t="s">
        <v>644</v>
      </c>
      <c r="B1076" s="350" t="s">
        <v>1034</v>
      </c>
      <c r="C1076" s="350" t="s">
        <v>1033</v>
      </c>
      <c r="D1076" s="350" t="s">
        <v>9</v>
      </c>
      <c r="E1076" s="351" t="s">
        <v>2490</v>
      </c>
    </row>
    <row r="1077" spans="1:5" x14ac:dyDescent="0.25">
      <c r="A1077" s="349" t="s">
        <v>644</v>
      </c>
      <c r="B1077" s="350" t="s">
        <v>2560</v>
      </c>
      <c r="C1077" s="350" t="s">
        <v>2619</v>
      </c>
      <c r="D1077" s="350" t="s">
        <v>5</v>
      </c>
      <c r="E1077" s="351" t="s">
        <v>2499</v>
      </c>
    </row>
    <row r="1078" spans="1:5" x14ac:dyDescent="0.25">
      <c r="A1078" s="349" t="s">
        <v>667</v>
      </c>
      <c r="B1078" s="350" t="s">
        <v>1032</v>
      </c>
      <c r="C1078" s="350" t="s">
        <v>1031</v>
      </c>
      <c r="D1078" s="350" t="s">
        <v>9</v>
      </c>
      <c r="E1078" s="351" t="s">
        <v>2490</v>
      </c>
    </row>
    <row r="1079" spans="1:5" x14ac:dyDescent="0.25">
      <c r="A1079" s="349" t="s">
        <v>667</v>
      </c>
      <c r="B1079" s="350" t="s">
        <v>668</v>
      </c>
      <c r="C1079" s="350" t="s">
        <v>669</v>
      </c>
      <c r="D1079" s="350" t="s">
        <v>14</v>
      </c>
      <c r="E1079" s="351" t="s">
        <v>2481</v>
      </c>
    </row>
    <row r="1080" spans="1:5" x14ac:dyDescent="0.25">
      <c r="A1080" s="349" t="s">
        <v>667</v>
      </c>
      <c r="B1080" s="350" t="s">
        <v>670</v>
      </c>
      <c r="C1080" s="350" t="s">
        <v>671</v>
      </c>
      <c r="D1080" s="350" t="s">
        <v>20</v>
      </c>
      <c r="E1080" s="351" t="s">
        <v>2489</v>
      </c>
    </row>
    <row r="1081" spans="1:5" x14ac:dyDescent="0.25">
      <c r="A1081" s="349" t="s">
        <v>667</v>
      </c>
      <c r="B1081" s="350" t="s">
        <v>1030</v>
      </c>
      <c r="C1081" s="350" t="s">
        <v>1029</v>
      </c>
      <c r="D1081" s="350" t="s">
        <v>20</v>
      </c>
      <c r="E1081" s="351" t="s">
        <v>2489</v>
      </c>
    </row>
    <row r="1082" spans="1:5" x14ac:dyDescent="0.25">
      <c r="A1082" s="349" t="s">
        <v>667</v>
      </c>
      <c r="B1082" s="350" t="s">
        <v>1028</v>
      </c>
      <c r="C1082" s="350" t="s">
        <v>1027</v>
      </c>
      <c r="D1082" s="350" t="s">
        <v>4</v>
      </c>
      <c r="E1082" s="351" t="s">
        <v>4</v>
      </c>
    </row>
    <row r="1083" spans="1:5" x14ac:dyDescent="0.25">
      <c r="A1083" s="349" t="s">
        <v>667</v>
      </c>
      <c r="B1083" s="350" t="s">
        <v>1026</v>
      </c>
      <c r="C1083" s="350" t="s">
        <v>1025</v>
      </c>
      <c r="D1083" s="350" t="s">
        <v>9</v>
      </c>
      <c r="E1083" s="351" t="s">
        <v>2490</v>
      </c>
    </row>
    <row r="1084" spans="1:5" x14ac:dyDescent="0.25">
      <c r="A1084" s="349" t="s">
        <v>667</v>
      </c>
      <c r="B1084" s="350" t="s">
        <v>2561</v>
      </c>
      <c r="C1084" s="350" t="s">
        <v>2620</v>
      </c>
      <c r="D1084" s="350" t="s">
        <v>5</v>
      </c>
      <c r="E1084" s="351" t="s">
        <v>2499</v>
      </c>
    </row>
    <row r="1085" spans="1:5" x14ac:dyDescent="0.25">
      <c r="A1085" s="349" t="s">
        <v>667</v>
      </c>
      <c r="B1085" s="350" t="s">
        <v>806</v>
      </c>
      <c r="C1085" s="350" t="s">
        <v>807</v>
      </c>
      <c r="D1085" s="350" t="s">
        <v>20</v>
      </c>
      <c r="E1085" s="351" t="s">
        <v>2489</v>
      </c>
    </row>
    <row r="1086" spans="1:5" x14ac:dyDescent="0.25">
      <c r="A1086" s="349" t="s">
        <v>667</v>
      </c>
      <c r="B1086" s="350" t="s">
        <v>1024</v>
      </c>
      <c r="C1086" s="350" t="s">
        <v>1023</v>
      </c>
      <c r="D1086" s="350" t="s">
        <v>5</v>
      </c>
      <c r="E1086" s="351" t="s">
        <v>2488</v>
      </c>
    </row>
    <row r="1087" spans="1:5" x14ac:dyDescent="0.25">
      <c r="A1087" s="349" t="s">
        <v>667</v>
      </c>
      <c r="B1087" s="350" t="s">
        <v>672</v>
      </c>
      <c r="C1087" s="350" t="s">
        <v>673</v>
      </c>
      <c r="D1087" s="350" t="s">
        <v>17</v>
      </c>
      <c r="E1087" s="351" t="s">
        <v>2482</v>
      </c>
    </row>
    <row r="1088" spans="1:5" x14ac:dyDescent="0.25">
      <c r="A1088" s="349" t="s">
        <v>667</v>
      </c>
      <c r="B1088" s="350" t="s">
        <v>2433</v>
      </c>
      <c r="C1088" s="350" t="s">
        <v>2432</v>
      </c>
      <c r="D1088" s="350" t="s">
        <v>20</v>
      </c>
      <c r="E1088" s="351" t="s">
        <v>2483</v>
      </c>
    </row>
    <row r="1089" spans="1:5" x14ac:dyDescent="0.25">
      <c r="A1089" s="349" t="s">
        <v>667</v>
      </c>
      <c r="B1089" s="350" t="s">
        <v>674</v>
      </c>
      <c r="C1089" s="350" t="s">
        <v>675</v>
      </c>
      <c r="D1089" s="350" t="s">
        <v>14</v>
      </c>
      <c r="E1089" s="351" t="s">
        <v>2486</v>
      </c>
    </row>
    <row r="1090" spans="1:5" x14ac:dyDescent="0.25">
      <c r="A1090" s="349" t="s">
        <v>667</v>
      </c>
      <c r="B1090" s="350" t="s">
        <v>1022</v>
      </c>
      <c r="C1090" s="350" t="s">
        <v>1021</v>
      </c>
      <c r="D1090" s="350" t="s">
        <v>5</v>
      </c>
      <c r="E1090" s="351" t="s">
        <v>2488</v>
      </c>
    </row>
    <row r="1091" spans="1:5" x14ac:dyDescent="0.25">
      <c r="A1091" s="349" t="s">
        <v>667</v>
      </c>
      <c r="B1091" s="350" t="s">
        <v>676</v>
      </c>
      <c r="C1091" s="350" t="s">
        <v>677</v>
      </c>
      <c r="D1091" s="350" t="s">
        <v>17</v>
      </c>
      <c r="E1091" s="351" t="s">
        <v>2484</v>
      </c>
    </row>
    <row r="1092" spans="1:5" x14ac:dyDescent="0.25">
      <c r="A1092" s="349" t="s">
        <v>667</v>
      </c>
      <c r="B1092" s="350" t="s">
        <v>1020</v>
      </c>
      <c r="C1092" s="350" t="s">
        <v>1019</v>
      </c>
      <c r="D1092" s="350" t="s">
        <v>20</v>
      </c>
      <c r="E1092" s="351" t="s">
        <v>2492</v>
      </c>
    </row>
    <row r="1093" spans="1:5" x14ac:dyDescent="0.25">
      <c r="A1093" s="349" t="s">
        <v>667</v>
      </c>
      <c r="B1093" s="350" t="s">
        <v>1018</v>
      </c>
      <c r="C1093" s="350" t="s">
        <v>1017</v>
      </c>
      <c r="D1093" s="350" t="s">
        <v>9</v>
      </c>
      <c r="E1093" s="351" t="s">
        <v>2490</v>
      </c>
    </row>
    <row r="1094" spans="1:5" x14ac:dyDescent="0.25">
      <c r="A1094" s="349" t="s">
        <v>667</v>
      </c>
      <c r="B1094" s="350" t="s">
        <v>678</v>
      </c>
      <c r="C1094" s="350" t="s">
        <v>679</v>
      </c>
      <c r="D1094" s="350" t="s">
        <v>17</v>
      </c>
      <c r="E1094" s="351" t="s">
        <v>2484</v>
      </c>
    </row>
    <row r="1095" spans="1:5" x14ac:dyDescent="0.25">
      <c r="A1095" s="349" t="s">
        <v>667</v>
      </c>
      <c r="B1095" s="350" t="s">
        <v>680</v>
      </c>
      <c r="C1095" s="350" t="s">
        <v>681</v>
      </c>
      <c r="D1095" s="350" t="s">
        <v>14</v>
      </c>
      <c r="E1095" s="351" t="s">
        <v>2481</v>
      </c>
    </row>
    <row r="1096" spans="1:5" x14ac:dyDescent="0.25">
      <c r="A1096" s="349" t="s">
        <v>667</v>
      </c>
      <c r="B1096" s="350" t="s">
        <v>682</v>
      </c>
      <c r="C1096" s="350" t="s">
        <v>683</v>
      </c>
      <c r="D1096" s="350" t="s">
        <v>17</v>
      </c>
      <c r="E1096" s="351" t="s">
        <v>2482</v>
      </c>
    </row>
    <row r="1097" spans="1:5" x14ac:dyDescent="0.25">
      <c r="A1097" s="349" t="s">
        <v>667</v>
      </c>
      <c r="B1097" s="350" t="s">
        <v>1016</v>
      </c>
      <c r="C1097" s="350" t="s">
        <v>1015</v>
      </c>
      <c r="D1097" s="350" t="s">
        <v>9</v>
      </c>
      <c r="E1097" s="351" t="s">
        <v>2493</v>
      </c>
    </row>
    <row r="1098" spans="1:5" x14ac:dyDescent="0.25">
      <c r="A1098" s="349" t="s">
        <v>667</v>
      </c>
      <c r="B1098" s="350" t="s">
        <v>684</v>
      </c>
      <c r="C1098" s="350" t="s">
        <v>685</v>
      </c>
      <c r="D1098" s="350" t="s">
        <v>17</v>
      </c>
      <c r="E1098" s="351" t="s">
        <v>2482</v>
      </c>
    </row>
    <row r="1099" spans="1:5" x14ac:dyDescent="0.25">
      <c r="A1099" s="349" t="s">
        <v>667</v>
      </c>
      <c r="B1099" s="350" t="s">
        <v>1014</v>
      </c>
      <c r="C1099" s="350" t="s">
        <v>1013</v>
      </c>
      <c r="D1099" s="350" t="s">
        <v>20</v>
      </c>
      <c r="E1099" s="351" t="s">
        <v>2489</v>
      </c>
    </row>
    <row r="1100" spans="1:5" x14ac:dyDescent="0.25">
      <c r="A1100" s="349" t="s">
        <v>667</v>
      </c>
      <c r="B1100" s="350" t="s">
        <v>1012</v>
      </c>
      <c r="C1100" s="350" t="s">
        <v>1011</v>
      </c>
      <c r="D1100" s="350" t="s">
        <v>5</v>
      </c>
      <c r="E1100" s="351" t="s">
        <v>2488</v>
      </c>
    </row>
    <row r="1101" spans="1:5" x14ac:dyDescent="0.25">
      <c r="A1101" s="349" t="s">
        <v>667</v>
      </c>
      <c r="B1101" s="350" t="s">
        <v>1010</v>
      </c>
      <c r="C1101" s="350" t="s">
        <v>1009</v>
      </c>
      <c r="D1101" s="350" t="s">
        <v>5</v>
      </c>
      <c r="E1101" s="351" t="s">
        <v>2496</v>
      </c>
    </row>
    <row r="1102" spans="1:5" x14ac:dyDescent="0.25">
      <c r="A1102" s="349" t="s">
        <v>667</v>
      </c>
      <c r="B1102" s="350" t="s">
        <v>686</v>
      </c>
      <c r="C1102" s="350" t="s">
        <v>687</v>
      </c>
      <c r="D1102" s="350" t="s">
        <v>14</v>
      </c>
      <c r="E1102" s="351" t="s">
        <v>2486</v>
      </c>
    </row>
    <row r="1103" spans="1:5" x14ac:dyDescent="0.25">
      <c r="A1103" s="349" t="s">
        <v>667</v>
      </c>
      <c r="B1103" s="350" t="s">
        <v>1008</v>
      </c>
      <c r="C1103" s="350" t="s">
        <v>1007</v>
      </c>
      <c r="D1103" s="350" t="s">
        <v>9</v>
      </c>
      <c r="E1103" s="351" t="s">
        <v>2490</v>
      </c>
    </row>
    <row r="1104" spans="1:5" x14ac:dyDescent="0.25">
      <c r="A1104" s="349" t="s">
        <v>667</v>
      </c>
      <c r="B1104" s="350" t="s">
        <v>1006</v>
      </c>
      <c r="C1104" s="350" t="s">
        <v>1005</v>
      </c>
      <c r="D1104" s="350" t="s">
        <v>9</v>
      </c>
      <c r="E1104" s="351" t="s">
        <v>2490</v>
      </c>
    </row>
    <row r="1105" spans="1:5" x14ac:dyDescent="0.25">
      <c r="A1105" s="349" t="s">
        <v>667</v>
      </c>
      <c r="B1105" s="350" t="s">
        <v>1004</v>
      </c>
      <c r="C1105" s="350" t="s">
        <v>1003</v>
      </c>
      <c r="D1105" s="350" t="s">
        <v>9</v>
      </c>
      <c r="E1105" s="351" t="s">
        <v>2493</v>
      </c>
    </row>
    <row r="1106" spans="1:5" x14ac:dyDescent="0.25">
      <c r="A1106" s="349" t="s">
        <v>667</v>
      </c>
      <c r="B1106" s="350" t="s">
        <v>2562</v>
      </c>
      <c r="C1106" s="350" t="s">
        <v>2621</v>
      </c>
      <c r="D1106" s="350" t="s">
        <v>5</v>
      </c>
      <c r="E1106" s="351" t="s">
        <v>2488</v>
      </c>
    </row>
    <row r="1107" spans="1:5" x14ac:dyDescent="0.25">
      <c r="A1107" s="349" t="s">
        <v>667</v>
      </c>
      <c r="B1107" s="350" t="s">
        <v>1002</v>
      </c>
      <c r="C1107" s="350" t="s">
        <v>1001</v>
      </c>
      <c r="D1107" s="350" t="s">
        <v>5</v>
      </c>
      <c r="E1107" s="351" t="s">
        <v>2479</v>
      </c>
    </row>
    <row r="1108" spans="1:5" x14ac:dyDescent="0.25">
      <c r="A1108" s="349" t="s">
        <v>667</v>
      </c>
      <c r="B1108" s="350" t="s">
        <v>688</v>
      </c>
      <c r="C1108" s="350" t="s">
        <v>689</v>
      </c>
      <c r="D1108" s="350" t="s">
        <v>14</v>
      </c>
      <c r="E1108" s="351" t="s">
        <v>2486</v>
      </c>
    </row>
    <row r="1109" spans="1:5" x14ac:dyDescent="0.25">
      <c r="A1109" s="349" t="s">
        <v>667</v>
      </c>
      <c r="B1109" s="350" t="s">
        <v>1000</v>
      </c>
      <c r="C1109" s="350" t="s">
        <v>999</v>
      </c>
      <c r="D1109" s="350" t="s">
        <v>5</v>
      </c>
      <c r="E1109" s="351" t="s">
        <v>2488</v>
      </c>
    </row>
    <row r="1110" spans="1:5" x14ac:dyDescent="0.25">
      <c r="A1110" s="349" t="s">
        <v>667</v>
      </c>
      <c r="B1110" s="350" t="s">
        <v>690</v>
      </c>
      <c r="C1110" s="350" t="s">
        <v>691</v>
      </c>
      <c r="D1110" s="350" t="s">
        <v>8</v>
      </c>
      <c r="E1110" s="351" t="s">
        <v>8</v>
      </c>
    </row>
    <row r="1111" spans="1:5" x14ac:dyDescent="0.25">
      <c r="A1111" s="349" t="s">
        <v>667</v>
      </c>
      <c r="B1111" s="350" t="s">
        <v>998</v>
      </c>
      <c r="C1111" s="350" t="s">
        <v>997</v>
      </c>
      <c r="D1111" s="350" t="s">
        <v>4</v>
      </c>
      <c r="E1111" s="351" t="s">
        <v>4</v>
      </c>
    </row>
    <row r="1112" spans="1:5" x14ac:dyDescent="0.25">
      <c r="A1112" s="349" t="s">
        <v>667</v>
      </c>
      <c r="B1112" s="350" t="s">
        <v>692</v>
      </c>
      <c r="C1112" s="350" t="s">
        <v>693</v>
      </c>
      <c r="D1112" s="350" t="s">
        <v>17</v>
      </c>
      <c r="E1112" s="351" t="s">
        <v>2482</v>
      </c>
    </row>
    <row r="1113" spans="1:5" x14ac:dyDescent="0.25">
      <c r="A1113" s="349" t="s">
        <v>667</v>
      </c>
      <c r="B1113" s="350" t="s">
        <v>996</v>
      </c>
      <c r="C1113" s="350" t="s">
        <v>995</v>
      </c>
      <c r="D1113" s="350" t="s">
        <v>20</v>
      </c>
      <c r="E1113" s="351" t="s">
        <v>2489</v>
      </c>
    </row>
    <row r="1114" spans="1:5" x14ac:dyDescent="0.25">
      <c r="A1114" s="349" t="s">
        <v>667</v>
      </c>
      <c r="B1114" s="350" t="s">
        <v>694</v>
      </c>
      <c r="C1114" s="350" t="s">
        <v>695</v>
      </c>
      <c r="D1114" s="350" t="s">
        <v>20</v>
      </c>
      <c r="E1114" s="351" t="s">
        <v>2483</v>
      </c>
    </row>
    <row r="1115" spans="1:5" x14ac:dyDescent="0.25">
      <c r="A1115" s="349" t="s">
        <v>667</v>
      </c>
      <c r="B1115" s="350" t="s">
        <v>994</v>
      </c>
      <c r="C1115" s="350" t="s">
        <v>993</v>
      </c>
      <c r="D1115" s="350" t="s">
        <v>5</v>
      </c>
      <c r="E1115" s="351" t="s">
        <v>2488</v>
      </c>
    </row>
    <row r="1116" spans="1:5" x14ac:dyDescent="0.25">
      <c r="A1116" s="349" t="s">
        <v>667</v>
      </c>
      <c r="B1116" s="350" t="s">
        <v>992</v>
      </c>
      <c r="C1116" s="350" t="s">
        <v>991</v>
      </c>
      <c r="D1116" s="350" t="s">
        <v>5</v>
      </c>
      <c r="E1116" s="351" t="s">
        <v>2488</v>
      </c>
    </row>
    <row r="1117" spans="1:5" x14ac:dyDescent="0.25">
      <c r="A1117" s="349" t="s">
        <v>696</v>
      </c>
      <c r="B1117" s="350" t="s">
        <v>990</v>
      </c>
      <c r="C1117" s="350" t="s">
        <v>989</v>
      </c>
      <c r="D1117" s="350" t="s">
        <v>5</v>
      </c>
      <c r="E1117" s="351" t="s">
        <v>2495</v>
      </c>
    </row>
    <row r="1118" spans="1:5" x14ac:dyDescent="0.25">
      <c r="A1118" s="349" t="s">
        <v>696</v>
      </c>
      <c r="B1118" s="350" t="s">
        <v>988</v>
      </c>
      <c r="C1118" s="350" t="s">
        <v>987</v>
      </c>
      <c r="D1118" s="350" t="s">
        <v>17</v>
      </c>
      <c r="E1118" s="351" t="s">
        <v>2484</v>
      </c>
    </row>
    <row r="1119" spans="1:5" x14ac:dyDescent="0.25">
      <c r="A1119" s="349" t="s">
        <v>696</v>
      </c>
      <c r="B1119" s="350" t="s">
        <v>697</v>
      </c>
      <c r="C1119" s="350" t="s">
        <v>698</v>
      </c>
      <c r="D1119" s="350" t="s">
        <v>17</v>
      </c>
      <c r="E1119" s="351" t="s">
        <v>2482</v>
      </c>
    </row>
    <row r="1120" spans="1:5" x14ac:dyDescent="0.25">
      <c r="A1120" s="349" t="s">
        <v>696</v>
      </c>
      <c r="B1120" s="350" t="s">
        <v>986</v>
      </c>
      <c r="C1120" s="350" t="s">
        <v>985</v>
      </c>
      <c r="D1120" s="350" t="s">
        <v>9</v>
      </c>
      <c r="E1120" s="351" t="s">
        <v>2490</v>
      </c>
    </row>
    <row r="1121" spans="1:5" x14ac:dyDescent="0.25">
      <c r="A1121" s="349" t="s">
        <v>696</v>
      </c>
      <c r="B1121" s="350" t="s">
        <v>699</v>
      </c>
      <c r="C1121" s="350" t="s">
        <v>700</v>
      </c>
      <c r="D1121" s="350" t="s">
        <v>14</v>
      </c>
      <c r="E1121" s="351" t="s">
        <v>2481</v>
      </c>
    </row>
    <row r="1122" spans="1:5" x14ac:dyDescent="0.25">
      <c r="A1122" s="349" t="s">
        <v>696</v>
      </c>
      <c r="B1122" s="350" t="s">
        <v>701</v>
      </c>
      <c r="C1122" s="350" t="s">
        <v>702</v>
      </c>
      <c r="D1122" s="350" t="s">
        <v>17</v>
      </c>
      <c r="E1122" s="351" t="s">
        <v>2482</v>
      </c>
    </row>
    <row r="1123" spans="1:5" x14ac:dyDescent="0.25">
      <c r="A1123" s="349" t="s">
        <v>696</v>
      </c>
      <c r="B1123" s="350" t="s">
        <v>984</v>
      </c>
      <c r="C1123" s="350" t="s">
        <v>983</v>
      </c>
      <c r="D1123" s="350" t="s">
        <v>20</v>
      </c>
      <c r="E1123" s="351" t="s">
        <v>2489</v>
      </c>
    </row>
    <row r="1124" spans="1:5" x14ac:dyDescent="0.25">
      <c r="A1124" s="349" t="s">
        <v>696</v>
      </c>
      <c r="B1124" s="350" t="s">
        <v>982</v>
      </c>
      <c r="C1124" s="350" t="s">
        <v>981</v>
      </c>
      <c r="D1124" s="350" t="s">
        <v>9</v>
      </c>
      <c r="E1124" s="351" t="s">
        <v>2490</v>
      </c>
    </row>
    <row r="1125" spans="1:5" x14ac:dyDescent="0.25">
      <c r="A1125" s="349" t="s">
        <v>696</v>
      </c>
      <c r="B1125" s="350" t="s">
        <v>980</v>
      </c>
      <c r="C1125" s="350" t="s">
        <v>979</v>
      </c>
      <c r="D1125" s="350" t="s">
        <v>9</v>
      </c>
      <c r="E1125" s="351" t="s">
        <v>2490</v>
      </c>
    </row>
    <row r="1126" spans="1:5" x14ac:dyDescent="0.25">
      <c r="A1126" s="349" t="s">
        <v>696</v>
      </c>
      <c r="B1126" s="350" t="s">
        <v>978</v>
      </c>
      <c r="C1126" s="350" t="s">
        <v>977</v>
      </c>
      <c r="D1126" s="350" t="s">
        <v>5</v>
      </c>
      <c r="E1126" s="351" t="s">
        <v>2479</v>
      </c>
    </row>
    <row r="1127" spans="1:5" x14ac:dyDescent="0.25">
      <c r="A1127" s="349" t="s">
        <v>696</v>
      </c>
      <c r="B1127" s="350" t="s">
        <v>976</v>
      </c>
      <c r="C1127" s="350" t="s">
        <v>975</v>
      </c>
      <c r="D1127" s="350" t="s">
        <v>5</v>
      </c>
      <c r="E1127" s="351" t="s">
        <v>2488</v>
      </c>
    </row>
    <row r="1128" spans="1:5" x14ac:dyDescent="0.25">
      <c r="A1128" s="349" t="s">
        <v>696</v>
      </c>
      <c r="B1128" s="350" t="s">
        <v>974</v>
      </c>
      <c r="C1128" s="350" t="s">
        <v>973</v>
      </c>
      <c r="D1128" s="350" t="s">
        <v>5</v>
      </c>
      <c r="E1128" s="351" t="s">
        <v>2488</v>
      </c>
    </row>
    <row r="1129" spans="1:5" x14ac:dyDescent="0.25">
      <c r="A1129" s="349" t="s">
        <v>696</v>
      </c>
      <c r="B1129" s="350" t="s">
        <v>972</v>
      </c>
      <c r="C1129" s="350" t="s">
        <v>971</v>
      </c>
      <c r="D1129" s="350" t="s">
        <v>5</v>
      </c>
      <c r="E1129" s="351" t="s">
        <v>2488</v>
      </c>
    </row>
    <row r="1130" spans="1:5" x14ac:dyDescent="0.25">
      <c r="A1130" s="349" t="s">
        <v>696</v>
      </c>
      <c r="B1130" s="350" t="s">
        <v>970</v>
      </c>
      <c r="C1130" s="350" t="s">
        <v>969</v>
      </c>
      <c r="D1130" s="350" t="s">
        <v>5</v>
      </c>
      <c r="E1130" s="351" t="s">
        <v>2494</v>
      </c>
    </row>
    <row r="1131" spans="1:5" x14ac:dyDescent="0.25">
      <c r="A1131" s="349" t="s">
        <v>696</v>
      </c>
      <c r="B1131" s="350" t="s">
        <v>2366</v>
      </c>
      <c r="C1131" s="350" t="s">
        <v>2365</v>
      </c>
      <c r="D1131" s="350" t="s">
        <v>9</v>
      </c>
      <c r="E1131" s="351" t="s">
        <v>2493</v>
      </c>
    </row>
    <row r="1132" spans="1:5" x14ac:dyDescent="0.25">
      <c r="A1132" s="349" t="s">
        <v>696</v>
      </c>
      <c r="B1132" s="350" t="s">
        <v>703</v>
      </c>
      <c r="C1132" s="350" t="s">
        <v>704</v>
      </c>
      <c r="D1132" s="350" t="s">
        <v>17</v>
      </c>
      <c r="E1132" s="351" t="s">
        <v>2482</v>
      </c>
    </row>
    <row r="1133" spans="1:5" x14ac:dyDescent="0.25">
      <c r="A1133" s="349" t="s">
        <v>696</v>
      </c>
      <c r="B1133" s="350" t="s">
        <v>705</v>
      </c>
      <c r="C1133" s="350" t="s">
        <v>706</v>
      </c>
      <c r="D1133" s="350" t="s">
        <v>17</v>
      </c>
      <c r="E1133" s="351" t="s">
        <v>2484</v>
      </c>
    </row>
    <row r="1134" spans="1:5" x14ac:dyDescent="0.25">
      <c r="A1134" s="349" t="s">
        <v>696</v>
      </c>
      <c r="B1134" s="350" t="s">
        <v>968</v>
      </c>
      <c r="C1134" s="350" t="s">
        <v>967</v>
      </c>
      <c r="D1134" s="350" t="s">
        <v>9</v>
      </c>
      <c r="E1134" s="351" t="s">
        <v>2490</v>
      </c>
    </row>
    <row r="1135" spans="1:5" x14ac:dyDescent="0.25">
      <c r="A1135" s="349" t="s">
        <v>696</v>
      </c>
      <c r="B1135" s="350" t="s">
        <v>966</v>
      </c>
      <c r="C1135" s="350" t="s">
        <v>965</v>
      </c>
      <c r="D1135" s="350" t="s">
        <v>9</v>
      </c>
      <c r="E1135" s="351" t="s">
        <v>2490</v>
      </c>
    </row>
    <row r="1136" spans="1:5" x14ac:dyDescent="0.25">
      <c r="A1136" s="349" t="s">
        <v>696</v>
      </c>
      <c r="B1136" s="350" t="s">
        <v>964</v>
      </c>
      <c r="C1136" s="350" t="s">
        <v>963</v>
      </c>
      <c r="D1136" s="350" t="s">
        <v>9</v>
      </c>
      <c r="E1136" s="351" t="s">
        <v>2493</v>
      </c>
    </row>
    <row r="1137" spans="1:5" x14ac:dyDescent="0.25">
      <c r="A1137" s="349" t="s">
        <v>696</v>
      </c>
      <c r="B1137" s="350" t="s">
        <v>962</v>
      </c>
      <c r="C1137" s="350" t="s">
        <v>961</v>
      </c>
      <c r="D1137" s="350" t="s">
        <v>9</v>
      </c>
      <c r="E1137" s="351" t="s">
        <v>2490</v>
      </c>
    </row>
    <row r="1138" spans="1:5" x14ac:dyDescent="0.25">
      <c r="A1138" s="349" t="s">
        <v>696</v>
      </c>
      <c r="B1138" s="350" t="s">
        <v>960</v>
      </c>
      <c r="C1138" s="350" t="s">
        <v>959</v>
      </c>
      <c r="D1138" s="350" t="s">
        <v>9</v>
      </c>
      <c r="E1138" s="351" t="s">
        <v>2490</v>
      </c>
    </row>
    <row r="1139" spans="1:5" x14ac:dyDescent="0.25">
      <c r="A1139" s="349" t="s">
        <v>696</v>
      </c>
      <c r="B1139" s="350" t="s">
        <v>958</v>
      </c>
      <c r="C1139" s="350" t="s">
        <v>957</v>
      </c>
      <c r="D1139" s="350" t="s">
        <v>9</v>
      </c>
      <c r="E1139" s="351" t="s">
        <v>2497</v>
      </c>
    </row>
    <row r="1140" spans="1:5" x14ac:dyDescent="0.25">
      <c r="A1140" s="349" t="s">
        <v>696</v>
      </c>
      <c r="B1140" s="350" t="s">
        <v>956</v>
      </c>
      <c r="C1140" s="350" t="s">
        <v>955</v>
      </c>
      <c r="D1140" s="350" t="s">
        <v>5</v>
      </c>
      <c r="E1140" s="351" t="s">
        <v>2488</v>
      </c>
    </row>
    <row r="1141" spans="1:5" x14ac:dyDescent="0.25">
      <c r="A1141" s="349" t="s">
        <v>696</v>
      </c>
      <c r="B1141" s="350" t="s">
        <v>954</v>
      </c>
      <c r="C1141" s="350" t="s">
        <v>953</v>
      </c>
      <c r="D1141" s="350" t="s">
        <v>5</v>
      </c>
      <c r="E1141" s="351" t="s">
        <v>2488</v>
      </c>
    </row>
    <row r="1142" spans="1:5" x14ac:dyDescent="0.25">
      <c r="A1142" s="349" t="s">
        <v>696</v>
      </c>
      <c r="B1142" s="350" t="s">
        <v>952</v>
      </c>
      <c r="C1142" s="350" t="s">
        <v>951</v>
      </c>
      <c r="D1142" s="350" t="s">
        <v>5</v>
      </c>
      <c r="E1142" s="351" t="s">
        <v>2495</v>
      </c>
    </row>
    <row r="1143" spans="1:5" x14ac:dyDescent="0.25">
      <c r="A1143" s="349" t="s">
        <v>696</v>
      </c>
      <c r="B1143" s="350" t="s">
        <v>707</v>
      </c>
      <c r="C1143" s="350" t="s">
        <v>708</v>
      </c>
      <c r="D1143" s="350" t="s">
        <v>17</v>
      </c>
      <c r="E1143" s="351" t="s">
        <v>2482</v>
      </c>
    </row>
    <row r="1144" spans="1:5" x14ac:dyDescent="0.25">
      <c r="A1144" s="349" t="s">
        <v>696</v>
      </c>
      <c r="B1144" s="350" t="s">
        <v>950</v>
      </c>
      <c r="C1144" s="350" t="s">
        <v>949</v>
      </c>
      <c r="D1144" s="350" t="s">
        <v>9</v>
      </c>
      <c r="E1144" s="351" t="s">
        <v>2490</v>
      </c>
    </row>
    <row r="1145" spans="1:5" x14ac:dyDescent="0.25">
      <c r="A1145" s="349" t="s">
        <v>696</v>
      </c>
      <c r="B1145" s="350" t="s">
        <v>948</v>
      </c>
      <c r="C1145" s="350" t="s">
        <v>947</v>
      </c>
      <c r="D1145" s="350" t="s">
        <v>9</v>
      </c>
      <c r="E1145" s="351" t="s">
        <v>2490</v>
      </c>
    </row>
    <row r="1146" spans="1:5" x14ac:dyDescent="0.25">
      <c r="A1146" s="349" t="s">
        <v>696</v>
      </c>
      <c r="B1146" s="350" t="s">
        <v>946</v>
      </c>
      <c r="C1146" s="350" t="s">
        <v>945</v>
      </c>
      <c r="D1146" s="350" t="s">
        <v>9</v>
      </c>
      <c r="E1146" s="351" t="s">
        <v>2490</v>
      </c>
    </row>
    <row r="1147" spans="1:5" x14ac:dyDescent="0.25">
      <c r="A1147" s="349" t="s">
        <v>696</v>
      </c>
      <c r="B1147" s="350" t="s">
        <v>944</v>
      </c>
      <c r="C1147" s="350" t="s">
        <v>943</v>
      </c>
      <c r="D1147" s="350" t="s">
        <v>5</v>
      </c>
      <c r="E1147" s="351" t="s">
        <v>2488</v>
      </c>
    </row>
    <row r="1148" spans="1:5" x14ac:dyDescent="0.25">
      <c r="A1148" s="349" t="s">
        <v>696</v>
      </c>
      <c r="B1148" s="350" t="s">
        <v>709</v>
      </c>
      <c r="C1148" s="350" t="s">
        <v>710</v>
      </c>
      <c r="D1148" s="350" t="s">
        <v>14</v>
      </c>
      <c r="E1148" s="351" t="s">
        <v>2481</v>
      </c>
    </row>
    <row r="1149" spans="1:5" x14ac:dyDescent="0.25">
      <c r="A1149" s="349" t="s">
        <v>696</v>
      </c>
      <c r="B1149" s="350" t="s">
        <v>711</v>
      </c>
      <c r="C1149" s="350" t="s">
        <v>712</v>
      </c>
      <c r="D1149" s="350" t="s">
        <v>14</v>
      </c>
      <c r="E1149" s="351" t="s">
        <v>2481</v>
      </c>
    </row>
    <row r="1150" spans="1:5" x14ac:dyDescent="0.25">
      <c r="A1150" s="349" t="s">
        <v>696</v>
      </c>
      <c r="B1150" s="350" t="s">
        <v>713</v>
      </c>
      <c r="C1150" s="350" t="s">
        <v>714</v>
      </c>
      <c r="D1150" s="350" t="s">
        <v>20</v>
      </c>
      <c r="E1150" s="351" t="s">
        <v>2489</v>
      </c>
    </row>
    <row r="1151" spans="1:5" x14ac:dyDescent="0.25">
      <c r="A1151" s="349" t="s">
        <v>696</v>
      </c>
      <c r="B1151" s="350" t="s">
        <v>942</v>
      </c>
      <c r="C1151" s="350" t="s">
        <v>941</v>
      </c>
      <c r="D1151" s="350" t="s">
        <v>9</v>
      </c>
      <c r="E1151" s="351" t="s">
        <v>2490</v>
      </c>
    </row>
    <row r="1152" spans="1:5" x14ac:dyDescent="0.25">
      <c r="A1152" s="349" t="s">
        <v>696</v>
      </c>
      <c r="B1152" s="350" t="s">
        <v>940</v>
      </c>
      <c r="C1152" s="350" t="s">
        <v>939</v>
      </c>
      <c r="D1152" s="350" t="s">
        <v>9</v>
      </c>
      <c r="E1152" s="351" t="s">
        <v>2490</v>
      </c>
    </row>
    <row r="1153" spans="1:5" x14ac:dyDescent="0.25">
      <c r="A1153" s="349" t="s">
        <v>696</v>
      </c>
      <c r="B1153" s="350" t="s">
        <v>715</v>
      </c>
      <c r="C1153" s="350" t="s">
        <v>716</v>
      </c>
      <c r="D1153" s="350" t="s">
        <v>20</v>
      </c>
      <c r="E1153" s="351" t="s">
        <v>2483</v>
      </c>
    </row>
    <row r="1154" spans="1:5" x14ac:dyDescent="0.25">
      <c r="A1154" s="349" t="s">
        <v>696</v>
      </c>
      <c r="B1154" s="350" t="s">
        <v>938</v>
      </c>
      <c r="C1154" s="350" t="s">
        <v>937</v>
      </c>
      <c r="D1154" s="350" t="s">
        <v>5</v>
      </c>
      <c r="E1154" s="351" t="s">
        <v>2488</v>
      </c>
    </row>
    <row r="1155" spans="1:5" x14ac:dyDescent="0.25">
      <c r="A1155" s="349" t="s">
        <v>696</v>
      </c>
      <c r="B1155" s="350" t="s">
        <v>936</v>
      </c>
      <c r="C1155" s="350" t="s">
        <v>935</v>
      </c>
      <c r="D1155" s="350" t="s">
        <v>5</v>
      </c>
      <c r="E1155" s="351" t="s">
        <v>2495</v>
      </c>
    </row>
    <row r="1156" spans="1:5" x14ac:dyDescent="0.25">
      <c r="A1156" s="349" t="s">
        <v>696</v>
      </c>
      <c r="B1156" s="350" t="s">
        <v>934</v>
      </c>
      <c r="C1156" s="350" t="s">
        <v>933</v>
      </c>
      <c r="D1156" s="350" t="s">
        <v>5</v>
      </c>
      <c r="E1156" s="351" t="s">
        <v>2488</v>
      </c>
    </row>
    <row r="1157" spans="1:5" x14ac:dyDescent="0.25">
      <c r="A1157" s="349" t="s">
        <v>696</v>
      </c>
      <c r="B1157" s="350" t="s">
        <v>932</v>
      </c>
      <c r="C1157" s="350" t="s">
        <v>931</v>
      </c>
      <c r="D1157" s="350" t="s">
        <v>4</v>
      </c>
      <c r="E1157" s="351" t="s">
        <v>4</v>
      </c>
    </row>
    <row r="1158" spans="1:5" x14ac:dyDescent="0.25">
      <c r="A1158" s="349" t="s">
        <v>696</v>
      </c>
      <c r="B1158" s="350" t="s">
        <v>717</v>
      </c>
      <c r="C1158" s="350" t="s">
        <v>718</v>
      </c>
      <c r="D1158" s="350" t="s">
        <v>14</v>
      </c>
      <c r="E1158" s="351" t="s">
        <v>2486</v>
      </c>
    </row>
    <row r="1159" spans="1:5" x14ac:dyDescent="0.25">
      <c r="A1159" s="349" t="s">
        <v>696</v>
      </c>
      <c r="B1159" s="350" t="s">
        <v>930</v>
      </c>
      <c r="C1159" s="350" t="s">
        <v>929</v>
      </c>
      <c r="D1159" s="350" t="s">
        <v>5</v>
      </c>
      <c r="E1159" s="351" t="s">
        <v>2488</v>
      </c>
    </row>
    <row r="1160" spans="1:5" x14ac:dyDescent="0.25">
      <c r="A1160" s="349" t="s">
        <v>696</v>
      </c>
      <c r="B1160" s="350" t="s">
        <v>928</v>
      </c>
      <c r="C1160" s="350" t="s">
        <v>927</v>
      </c>
      <c r="D1160" s="350" t="s">
        <v>5</v>
      </c>
      <c r="E1160" s="351" t="s">
        <v>2479</v>
      </c>
    </row>
    <row r="1161" spans="1:5" x14ac:dyDescent="0.25">
      <c r="A1161" s="349" t="s">
        <v>696</v>
      </c>
      <c r="B1161" s="350" t="s">
        <v>719</v>
      </c>
      <c r="C1161" s="350" t="s">
        <v>720</v>
      </c>
      <c r="D1161" s="350" t="s">
        <v>5</v>
      </c>
      <c r="E1161" s="351" t="s">
        <v>2480</v>
      </c>
    </row>
    <row r="1162" spans="1:5" x14ac:dyDescent="0.25">
      <c r="A1162" s="349" t="s">
        <v>696</v>
      </c>
      <c r="B1162" s="350" t="s">
        <v>926</v>
      </c>
      <c r="C1162" s="350" t="s">
        <v>925</v>
      </c>
      <c r="D1162" s="350" t="s">
        <v>5</v>
      </c>
      <c r="E1162" s="351" t="s">
        <v>2495</v>
      </c>
    </row>
    <row r="1163" spans="1:5" x14ac:dyDescent="0.25">
      <c r="A1163" s="349" t="s">
        <v>696</v>
      </c>
      <c r="B1163" s="350" t="s">
        <v>924</v>
      </c>
      <c r="C1163" s="350" t="s">
        <v>923</v>
      </c>
      <c r="D1163" s="350" t="s">
        <v>20</v>
      </c>
      <c r="E1163" s="351" t="s">
        <v>2489</v>
      </c>
    </row>
    <row r="1164" spans="1:5" x14ac:dyDescent="0.25">
      <c r="A1164" s="349" t="s">
        <v>696</v>
      </c>
      <c r="B1164" s="350" t="s">
        <v>922</v>
      </c>
      <c r="C1164" s="350" t="s">
        <v>921</v>
      </c>
      <c r="D1164" s="350" t="s">
        <v>20</v>
      </c>
      <c r="E1164" s="351" t="s">
        <v>2489</v>
      </c>
    </row>
    <row r="1165" spans="1:5" x14ac:dyDescent="0.25">
      <c r="A1165" s="349" t="s">
        <v>696</v>
      </c>
      <c r="B1165" s="350" t="s">
        <v>721</v>
      </c>
      <c r="C1165" s="350" t="s">
        <v>722</v>
      </c>
      <c r="D1165" s="350" t="s">
        <v>14</v>
      </c>
      <c r="E1165" s="351" t="s">
        <v>2481</v>
      </c>
    </row>
    <row r="1166" spans="1:5" x14ac:dyDescent="0.25">
      <c r="A1166" s="349" t="s">
        <v>696</v>
      </c>
      <c r="B1166" s="350" t="s">
        <v>920</v>
      </c>
      <c r="C1166" s="350" t="s">
        <v>919</v>
      </c>
      <c r="D1166" s="350" t="s">
        <v>20</v>
      </c>
      <c r="E1166" s="351" t="s">
        <v>2489</v>
      </c>
    </row>
    <row r="1167" spans="1:5" x14ac:dyDescent="0.25">
      <c r="A1167" s="349" t="s">
        <v>696</v>
      </c>
      <c r="B1167" s="350" t="s">
        <v>918</v>
      </c>
      <c r="C1167" s="350" t="s">
        <v>917</v>
      </c>
      <c r="D1167" s="350" t="s">
        <v>20</v>
      </c>
      <c r="E1167" s="351" t="s">
        <v>2489</v>
      </c>
    </row>
    <row r="1168" spans="1:5" x14ac:dyDescent="0.25">
      <c r="A1168" s="349" t="s">
        <v>696</v>
      </c>
      <c r="B1168" s="350" t="s">
        <v>723</v>
      </c>
      <c r="C1168" s="350" t="s">
        <v>724</v>
      </c>
      <c r="D1168" s="350" t="s">
        <v>8</v>
      </c>
      <c r="E1168" s="351" t="s">
        <v>8</v>
      </c>
    </row>
    <row r="1169" spans="1:5" x14ac:dyDescent="0.25">
      <c r="A1169" s="349" t="s">
        <v>696</v>
      </c>
      <c r="B1169" s="350" t="s">
        <v>916</v>
      </c>
      <c r="C1169" s="350" t="s">
        <v>915</v>
      </c>
      <c r="D1169" s="350" t="s">
        <v>20</v>
      </c>
      <c r="E1169" s="351" t="s">
        <v>2492</v>
      </c>
    </row>
    <row r="1170" spans="1:5" x14ac:dyDescent="0.25">
      <c r="A1170" s="349" t="s">
        <v>696</v>
      </c>
      <c r="B1170" s="350" t="s">
        <v>914</v>
      </c>
      <c r="C1170" s="350" t="s">
        <v>913</v>
      </c>
      <c r="D1170" s="350" t="s">
        <v>20</v>
      </c>
      <c r="E1170" s="351" t="s">
        <v>2489</v>
      </c>
    </row>
    <row r="1171" spans="1:5" x14ac:dyDescent="0.25">
      <c r="A1171" s="349" t="s">
        <v>696</v>
      </c>
      <c r="B1171" s="350" t="s">
        <v>912</v>
      </c>
      <c r="C1171" s="350" t="s">
        <v>911</v>
      </c>
      <c r="D1171" s="350" t="s">
        <v>20</v>
      </c>
      <c r="E1171" s="351" t="s">
        <v>2489</v>
      </c>
    </row>
    <row r="1172" spans="1:5" x14ac:dyDescent="0.25">
      <c r="A1172" s="349" t="s">
        <v>696</v>
      </c>
      <c r="B1172" s="350" t="s">
        <v>910</v>
      </c>
      <c r="C1172" s="350" t="s">
        <v>909</v>
      </c>
      <c r="D1172" s="350" t="s">
        <v>9</v>
      </c>
      <c r="E1172" s="351" t="s">
        <v>2493</v>
      </c>
    </row>
    <row r="1173" spans="1:5" x14ac:dyDescent="0.25">
      <c r="A1173" s="349" t="s">
        <v>696</v>
      </c>
      <c r="B1173" s="350" t="s">
        <v>908</v>
      </c>
      <c r="C1173" s="350" t="s">
        <v>907</v>
      </c>
      <c r="D1173" s="350" t="s">
        <v>4</v>
      </c>
      <c r="E1173" s="351" t="s">
        <v>4</v>
      </c>
    </row>
    <row r="1174" spans="1:5" x14ac:dyDescent="0.25">
      <c r="A1174" s="349" t="s">
        <v>696</v>
      </c>
      <c r="B1174" s="350" t="s">
        <v>906</v>
      </c>
      <c r="C1174" s="350" t="s">
        <v>905</v>
      </c>
      <c r="D1174" s="350" t="s">
        <v>5</v>
      </c>
      <c r="E1174" s="351" t="s">
        <v>2485</v>
      </c>
    </row>
    <row r="1175" spans="1:5" x14ac:dyDescent="0.25">
      <c r="A1175" s="349" t="s">
        <v>696</v>
      </c>
      <c r="B1175" s="350" t="s">
        <v>904</v>
      </c>
      <c r="C1175" s="350" t="s">
        <v>903</v>
      </c>
      <c r="D1175" s="350" t="s">
        <v>5</v>
      </c>
      <c r="E1175" s="351" t="s">
        <v>2479</v>
      </c>
    </row>
    <row r="1176" spans="1:5" x14ac:dyDescent="0.25">
      <c r="A1176" s="349" t="s">
        <v>696</v>
      </c>
      <c r="B1176" s="350" t="s">
        <v>902</v>
      </c>
      <c r="C1176" s="350" t="s">
        <v>901</v>
      </c>
      <c r="D1176" s="350" t="s">
        <v>9</v>
      </c>
      <c r="E1176" s="351" t="s">
        <v>2493</v>
      </c>
    </row>
    <row r="1177" spans="1:5" x14ac:dyDescent="0.25">
      <c r="A1177" s="349" t="s">
        <v>696</v>
      </c>
      <c r="B1177" s="350" t="s">
        <v>900</v>
      </c>
      <c r="C1177" s="350" t="s">
        <v>899</v>
      </c>
      <c r="D1177" s="350" t="s">
        <v>5</v>
      </c>
      <c r="E1177" s="351" t="s">
        <v>2488</v>
      </c>
    </row>
    <row r="1178" spans="1:5" x14ac:dyDescent="0.25">
      <c r="A1178" s="349" t="s">
        <v>696</v>
      </c>
      <c r="B1178" s="350" t="s">
        <v>725</v>
      </c>
      <c r="C1178" s="350" t="s">
        <v>726</v>
      </c>
      <c r="D1178" s="350" t="s">
        <v>14</v>
      </c>
      <c r="E1178" s="351" t="s">
        <v>2486</v>
      </c>
    </row>
    <row r="1179" spans="1:5" x14ac:dyDescent="0.25">
      <c r="A1179" s="349" t="s">
        <v>696</v>
      </c>
      <c r="B1179" s="350" t="s">
        <v>898</v>
      </c>
      <c r="C1179" s="350" t="s">
        <v>897</v>
      </c>
      <c r="D1179" s="350" t="s">
        <v>9</v>
      </c>
      <c r="E1179" s="351" t="s">
        <v>2493</v>
      </c>
    </row>
    <row r="1180" spans="1:5" x14ac:dyDescent="0.25">
      <c r="A1180" s="349" t="s">
        <v>696</v>
      </c>
      <c r="B1180" s="350" t="s">
        <v>896</v>
      </c>
      <c r="C1180" s="350" t="s">
        <v>895</v>
      </c>
      <c r="D1180" s="350" t="s">
        <v>9</v>
      </c>
      <c r="E1180" s="351" t="s">
        <v>2493</v>
      </c>
    </row>
    <row r="1181" spans="1:5" x14ac:dyDescent="0.25">
      <c r="A1181" s="349" t="s">
        <v>696</v>
      </c>
      <c r="B1181" s="350" t="s">
        <v>894</v>
      </c>
      <c r="C1181" s="350" t="s">
        <v>893</v>
      </c>
      <c r="D1181" s="350" t="s">
        <v>5</v>
      </c>
      <c r="E1181" s="351" t="s">
        <v>2496</v>
      </c>
    </row>
    <row r="1182" spans="1:5" x14ac:dyDescent="0.25">
      <c r="A1182" s="349" t="s">
        <v>696</v>
      </c>
      <c r="B1182" s="350" t="s">
        <v>727</v>
      </c>
      <c r="C1182" s="350" t="s">
        <v>728</v>
      </c>
      <c r="D1182" s="350" t="s">
        <v>17</v>
      </c>
      <c r="E1182" s="351" t="s">
        <v>2482</v>
      </c>
    </row>
    <row r="1183" spans="1:5" x14ac:dyDescent="0.25">
      <c r="A1183" s="349" t="s">
        <v>696</v>
      </c>
      <c r="B1183" s="350" t="s">
        <v>892</v>
      </c>
      <c r="C1183" s="350" t="s">
        <v>891</v>
      </c>
      <c r="D1183" s="350" t="s">
        <v>5</v>
      </c>
      <c r="E1183" s="351" t="s">
        <v>2494</v>
      </c>
    </row>
    <row r="1184" spans="1:5" x14ac:dyDescent="0.25">
      <c r="A1184" s="349" t="s">
        <v>696</v>
      </c>
      <c r="B1184" s="350" t="s">
        <v>890</v>
      </c>
      <c r="C1184" s="350" t="s">
        <v>889</v>
      </c>
      <c r="D1184" s="350" t="s">
        <v>5</v>
      </c>
      <c r="E1184" s="351" t="s">
        <v>2488</v>
      </c>
    </row>
    <row r="1185" spans="1:5" x14ac:dyDescent="0.25">
      <c r="A1185" s="349" t="s">
        <v>696</v>
      </c>
      <c r="B1185" s="350" t="s">
        <v>729</v>
      </c>
      <c r="C1185" s="350" t="s">
        <v>730</v>
      </c>
      <c r="D1185" s="350" t="s">
        <v>5</v>
      </c>
      <c r="E1185" s="351" t="s">
        <v>2480</v>
      </c>
    </row>
    <row r="1186" spans="1:5" x14ac:dyDescent="0.25">
      <c r="A1186" s="349" t="s">
        <v>696</v>
      </c>
      <c r="B1186" s="350" t="s">
        <v>888</v>
      </c>
      <c r="C1186" s="350" t="s">
        <v>887</v>
      </c>
      <c r="D1186" s="350" t="s">
        <v>17</v>
      </c>
      <c r="E1186" s="351" t="s">
        <v>2482</v>
      </c>
    </row>
    <row r="1187" spans="1:5" x14ac:dyDescent="0.25">
      <c r="A1187" s="349" t="s">
        <v>696</v>
      </c>
      <c r="B1187" s="350" t="s">
        <v>731</v>
      </c>
      <c r="C1187" s="350" t="s">
        <v>732</v>
      </c>
      <c r="D1187" s="350" t="s">
        <v>17</v>
      </c>
      <c r="E1187" s="351" t="s">
        <v>2482</v>
      </c>
    </row>
    <row r="1188" spans="1:5" x14ac:dyDescent="0.25">
      <c r="A1188" s="349" t="s">
        <v>696</v>
      </c>
      <c r="B1188" s="350" t="s">
        <v>733</v>
      </c>
      <c r="C1188" s="350" t="s">
        <v>734</v>
      </c>
      <c r="D1188" s="350" t="s">
        <v>14</v>
      </c>
      <c r="E1188" s="351" t="s">
        <v>2481</v>
      </c>
    </row>
    <row r="1189" spans="1:5" x14ac:dyDescent="0.25">
      <c r="A1189" s="349" t="s">
        <v>696</v>
      </c>
      <c r="B1189" s="350" t="s">
        <v>2563</v>
      </c>
      <c r="C1189" s="350" t="s">
        <v>2622</v>
      </c>
      <c r="D1189" s="350" t="s">
        <v>9</v>
      </c>
      <c r="E1189" s="351" t="s">
        <v>2493</v>
      </c>
    </row>
    <row r="1190" spans="1:5" x14ac:dyDescent="0.25">
      <c r="A1190" s="349" t="s">
        <v>696</v>
      </c>
      <c r="B1190" s="350" t="s">
        <v>886</v>
      </c>
      <c r="C1190" s="350" t="s">
        <v>885</v>
      </c>
      <c r="D1190" s="350" t="s">
        <v>9</v>
      </c>
      <c r="E1190" s="351" t="s">
        <v>2493</v>
      </c>
    </row>
    <row r="1191" spans="1:5" x14ac:dyDescent="0.25">
      <c r="A1191" s="349" t="s">
        <v>696</v>
      </c>
      <c r="B1191" s="350" t="s">
        <v>884</v>
      </c>
      <c r="C1191" s="350" t="s">
        <v>883</v>
      </c>
      <c r="D1191" s="350" t="s">
        <v>9</v>
      </c>
      <c r="E1191" s="351" t="s">
        <v>2493</v>
      </c>
    </row>
    <row r="1192" spans="1:5" x14ac:dyDescent="0.25">
      <c r="A1192" s="349" t="s">
        <v>696</v>
      </c>
      <c r="B1192" s="350" t="s">
        <v>882</v>
      </c>
      <c r="C1192" s="350" t="s">
        <v>881</v>
      </c>
      <c r="D1192" s="350" t="s">
        <v>9</v>
      </c>
      <c r="E1192" s="351" t="s">
        <v>2493</v>
      </c>
    </row>
    <row r="1193" spans="1:5" x14ac:dyDescent="0.25">
      <c r="A1193" s="349" t="s">
        <v>696</v>
      </c>
      <c r="B1193" s="350" t="s">
        <v>735</v>
      </c>
      <c r="C1193" s="350" t="s">
        <v>736</v>
      </c>
      <c r="D1193" s="350" t="s">
        <v>8</v>
      </c>
      <c r="E1193" s="351" t="s">
        <v>8</v>
      </c>
    </row>
    <row r="1194" spans="1:5" x14ac:dyDescent="0.25">
      <c r="A1194" s="349" t="s">
        <v>696</v>
      </c>
      <c r="B1194" s="350" t="s">
        <v>880</v>
      </c>
      <c r="C1194" s="350" t="s">
        <v>879</v>
      </c>
      <c r="D1194" s="350" t="s">
        <v>5</v>
      </c>
      <c r="E1194" s="351" t="s">
        <v>2485</v>
      </c>
    </row>
    <row r="1195" spans="1:5" x14ac:dyDescent="0.25">
      <c r="A1195" s="349" t="s">
        <v>696</v>
      </c>
      <c r="B1195" s="350" t="s">
        <v>878</v>
      </c>
      <c r="C1195" s="350" t="s">
        <v>877</v>
      </c>
      <c r="D1195" s="350" t="s">
        <v>5</v>
      </c>
      <c r="E1195" s="351" t="s">
        <v>2495</v>
      </c>
    </row>
    <row r="1196" spans="1:5" x14ac:dyDescent="0.25">
      <c r="A1196" s="349" t="s">
        <v>696</v>
      </c>
      <c r="B1196" s="350" t="s">
        <v>876</v>
      </c>
      <c r="C1196" s="350" t="s">
        <v>875</v>
      </c>
      <c r="D1196" s="350" t="s">
        <v>5</v>
      </c>
      <c r="E1196" s="351" t="s">
        <v>2479</v>
      </c>
    </row>
    <row r="1197" spans="1:5" x14ac:dyDescent="0.25">
      <c r="A1197" s="349" t="s">
        <v>696</v>
      </c>
      <c r="B1197" s="350" t="s">
        <v>874</v>
      </c>
      <c r="C1197" s="350" t="s">
        <v>873</v>
      </c>
      <c r="D1197" s="350" t="s">
        <v>5</v>
      </c>
      <c r="E1197" s="351" t="s">
        <v>2488</v>
      </c>
    </row>
    <row r="1198" spans="1:5" x14ac:dyDescent="0.25">
      <c r="A1198" s="349" t="s">
        <v>696</v>
      </c>
      <c r="B1198" s="350" t="s">
        <v>737</v>
      </c>
      <c r="C1198" s="350" t="s">
        <v>738</v>
      </c>
      <c r="D1198" s="350" t="s">
        <v>5</v>
      </c>
      <c r="E1198" s="351" t="s">
        <v>2485</v>
      </c>
    </row>
    <row r="1199" spans="1:5" x14ac:dyDescent="0.25">
      <c r="A1199" s="349" t="s">
        <v>696</v>
      </c>
      <c r="B1199" s="350" t="s">
        <v>739</v>
      </c>
      <c r="C1199" s="350" t="s">
        <v>740</v>
      </c>
      <c r="D1199" s="350" t="s">
        <v>3</v>
      </c>
      <c r="E1199" s="351" t="s">
        <v>3</v>
      </c>
    </row>
    <row r="1200" spans="1:5" x14ac:dyDescent="0.25">
      <c r="A1200" s="349" t="s">
        <v>696</v>
      </c>
      <c r="B1200" s="350" t="s">
        <v>872</v>
      </c>
      <c r="C1200" s="350" t="s">
        <v>871</v>
      </c>
      <c r="D1200" s="350" t="s">
        <v>5</v>
      </c>
      <c r="E1200" s="351" t="s">
        <v>2488</v>
      </c>
    </row>
    <row r="1201" spans="1:5" x14ac:dyDescent="0.25">
      <c r="A1201" s="349" t="s">
        <v>696</v>
      </c>
      <c r="B1201" s="350" t="s">
        <v>870</v>
      </c>
      <c r="C1201" s="350" t="s">
        <v>869</v>
      </c>
      <c r="D1201" s="350" t="s">
        <v>5</v>
      </c>
      <c r="E1201" s="351" t="s">
        <v>2496</v>
      </c>
    </row>
    <row r="1202" spans="1:5" x14ac:dyDescent="0.25">
      <c r="A1202" s="349" t="s">
        <v>696</v>
      </c>
      <c r="B1202" s="350" t="s">
        <v>868</v>
      </c>
      <c r="C1202" s="350" t="s">
        <v>867</v>
      </c>
      <c r="D1202" s="350" t="s">
        <v>5</v>
      </c>
      <c r="E1202" s="351" t="s">
        <v>2488</v>
      </c>
    </row>
    <row r="1203" spans="1:5" x14ac:dyDescent="0.25">
      <c r="A1203" s="349" t="s">
        <v>696</v>
      </c>
      <c r="B1203" s="350" t="s">
        <v>866</v>
      </c>
      <c r="C1203" s="350" t="s">
        <v>865</v>
      </c>
      <c r="D1203" s="350" t="s">
        <v>9</v>
      </c>
      <c r="E1203" s="351" t="s">
        <v>2493</v>
      </c>
    </row>
    <row r="1204" spans="1:5" x14ac:dyDescent="0.25">
      <c r="A1204" s="349" t="s">
        <v>696</v>
      </c>
      <c r="B1204" s="350" t="s">
        <v>864</v>
      </c>
      <c r="C1204" s="350" t="s">
        <v>863</v>
      </c>
      <c r="D1204" s="350" t="s">
        <v>20</v>
      </c>
      <c r="E1204" s="351" t="s">
        <v>2483</v>
      </c>
    </row>
    <row r="1205" spans="1:5" x14ac:dyDescent="0.25">
      <c r="A1205" s="349" t="s">
        <v>696</v>
      </c>
      <c r="B1205" s="350" t="s">
        <v>741</v>
      </c>
      <c r="C1205" s="350" t="s">
        <v>742</v>
      </c>
      <c r="D1205" s="350" t="s">
        <v>20</v>
      </c>
      <c r="E1205" s="351" t="s">
        <v>2483</v>
      </c>
    </row>
    <row r="1206" spans="1:5" x14ac:dyDescent="0.25">
      <c r="A1206" s="349" t="s">
        <v>696</v>
      </c>
      <c r="B1206" s="350" t="s">
        <v>862</v>
      </c>
      <c r="C1206" s="350" t="s">
        <v>861</v>
      </c>
      <c r="D1206" s="350" t="s">
        <v>9</v>
      </c>
      <c r="E1206" s="351" t="s">
        <v>2493</v>
      </c>
    </row>
    <row r="1207" spans="1:5" x14ac:dyDescent="0.25">
      <c r="A1207" s="349" t="s">
        <v>696</v>
      </c>
      <c r="B1207" s="350" t="s">
        <v>860</v>
      </c>
      <c r="C1207" s="350" t="s">
        <v>859</v>
      </c>
      <c r="D1207" s="350" t="s">
        <v>9</v>
      </c>
      <c r="E1207" s="351" t="s">
        <v>2490</v>
      </c>
    </row>
    <row r="1208" spans="1:5" x14ac:dyDescent="0.25">
      <c r="A1208" s="349" t="s">
        <v>696</v>
      </c>
      <c r="B1208" s="350" t="s">
        <v>858</v>
      </c>
      <c r="C1208" s="350" t="s">
        <v>857</v>
      </c>
      <c r="D1208" s="350" t="s">
        <v>9</v>
      </c>
      <c r="E1208" s="351" t="s">
        <v>2493</v>
      </c>
    </row>
    <row r="1209" spans="1:5" x14ac:dyDescent="0.25">
      <c r="A1209" s="349" t="s">
        <v>696</v>
      </c>
      <c r="B1209" s="350" t="s">
        <v>856</v>
      </c>
      <c r="C1209" s="350" t="s">
        <v>855</v>
      </c>
      <c r="D1209" s="350" t="s">
        <v>9</v>
      </c>
      <c r="E1209" s="351" t="s">
        <v>2493</v>
      </c>
    </row>
    <row r="1210" spans="1:5" x14ac:dyDescent="0.25">
      <c r="A1210" s="349" t="s">
        <v>696</v>
      </c>
      <c r="B1210" s="350" t="s">
        <v>854</v>
      </c>
      <c r="C1210" s="350" t="s">
        <v>853</v>
      </c>
      <c r="D1210" s="350" t="s">
        <v>4</v>
      </c>
      <c r="E1210" s="351" t="s">
        <v>4</v>
      </c>
    </row>
    <row r="1211" spans="1:5" x14ac:dyDescent="0.25">
      <c r="A1211" s="349" t="s">
        <v>696</v>
      </c>
      <c r="B1211" s="350" t="s">
        <v>852</v>
      </c>
      <c r="C1211" s="350" t="s">
        <v>851</v>
      </c>
      <c r="D1211" s="350" t="s">
        <v>4</v>
      </c>
      <c r="E1211" s="351" t="s">
        <v>4</v>
      </c>
    </row>
    <row r="1212" spans="1:5" x14ac:dyDescent="0.25">
      <c r="A1212" s="349" t="s">
        <v>696</v>
      </c>
      <c r="B1212" s="350" t="s">
        <v>850</v>
      </c>
      <c r="C1212" s="350" t="s">
        <v>849</v>
      </c>
      <c r="D1212" s="350" t="s">
        <v>5</v>
      </c>
      <c r="E1212" s="351" t="s">
        <v>2495</v>
      </c>
    </row>
    <row r="1213" spans="1:5" x14ac:dyDescent="0.25">
      <c r="A1213" s="349" t="s">
        <v>696</v>
      </c>
      <c r="B1213" s="350" t="s">
        <v>848</v>
      </c>
      <c r="C1213" s="350" t="s">
        <v>847</v>
      </c>
      <c r="D1213" s="350" t="s">
        <v>5</v>
      </c>
      <c r="E1213" s="351" t="s">
        <v>2494</v>
      </c>
    </row>
    <row r="1214" spans="1:5" x14ac:dyDescent="0.25">
      <c r="A1214" s="349" t="s">
        <v>696</v>
      </c>
      <c r="B1214" s="350" t="s">
        <v>743</v>
      </c>
      <c r="C1214" s="350" t="s">
        <v>744</v>
      </c>
      <c r="D1214" s="350" t="s">
        <v>5</v>
      </c>
      <c r="E1214" s="351" t="s">
        <v>2480</v>
      </c>
    </row>
    <row r="1215" spans="1:5" x14ac:dyDescent="0.25">
      <c r="A1215" s="349" t="s">
        <v>696</v>
      </c>
      <c r="B1215" s="350" t="s">
        <v>846</v>
      </c>
      <c r="C1215" s="350" t="s">
        <v>845</v>
      </c>
      <c r="D1215" s="350" t="s">
        <v>5</v>
      </c>
      <c r="E1215" s="351" t="s">
        <v>2479</v>
      </c>
    </row>
    <row r="1216" spans="1:5" x14ac:dyDescent="0.25">
      <c r="A1216" s="349" t="s">
        <v>696</v>
      </c>
      <c r="B1216" s="350" t="s">
        <v>844</v>
      </c>
      <c r="C1216" s="350" t="s">
        <v>843</v>
      </c>
      <c r="D1216" s="350" t="s">
        <v>5</v>
      </c>
      <c r="E1216" s="351" t="s">
        <v>2485</v>
      </c>
    </row>
    <row r="1217" spans="1:5" x14ac:dyDescent="0.25">
      <c r="A1217" s="349" t="s">
        <v>696</v>
      </c>
      <c r="B1217" s="350" t="s">
        <v>745</v>
      </c>
      <c r="C1217" s="350" t="s">
        <v>746</v>
      </c>
      <c r="D1217" s="350" t="s">
        <v>8</v>
      </c>
      <c r="E1217" s="351" t="s">
        <v>8</v>
      </c>
    </row>
    <row r="1218" spans="1:5" x14ac:dyDescent="0.25">
      <c r="A1218" s="349" t="s">
        <v>696</v>
      </c>
      <c r="B1218" s="350" t="s">
        <v>842</v>
      </c>
      <c r="C1218" s="350" t="s">
        <v>841</v>
      </c>
      <c r="D1218" s="350" t="s">
        <v>5</v>
      </c>
      <c r="E1218" s="351" t="s">
        <v>2496</v>
      </c>
    </row>
    <row r="1219" spans="1:5" x14ac:dyDescent="0.25">
      <c r="A1219" s="349" t="s">
        <v>696</v>
      </c>
      <c r="B1219" s="350" t="s">
        <v>747</v>
      </c>
      <c r="C1219" s="350" t="s">
        <v>748</v>
      </c>
      <c r="D1219" s="350" t="s">
        <v>14</v>
      </c>
      <c r="E1219" s="351" t="s">
        <v>2481</v>
      </c>
    </row>
    <row r="1220" spans="1:5" x14ac:dyDescent="0.25">
      <c r="A1220" s="349" t="s">
        <v>696</v>
      </c>
      <c r="B1220" s="350" t="s">
        <v>840</v>
      </c>
      <c r="C1220" s="350" t="s">
        <v>839</v>
      </c>
      <c r="D1220" s="350" t="s">
        <v>9</v>
      </c>
      <c r="E1220" s="351" t="s">
        <v>2490</v>
      </c>
    </row>
    <row r="1221" spans="1:5" x14ac:dyDescent="0.25">
      <c r="A1221" s="349" t="s">
        <v>696</v>
      </c>
      <c r="B1221" s="350" t="s">
        <v>838</v>
      </c>
      <c r="C1221" s="350" t="s">
        <v>837</v>
      </c>
      <c r="D1221" s="350" t="s">
        <v>9</v>
      </c>
      <c r="E1221" s="351" t="s">
        <v>2490</v>
      </c>
    </row>
    <row r="1222" spans="1:5" x14ac:dyDescent="0.25">
      <c r="A1222" s="349" t="s">
        <v>696</v>
      </c>
      <c r="B1222" s="350" t="s">
        <v>749</v>
      </c>
      <c r="C1222" s="350" t="s">
        <v>750</v>
      </c>
      <c r="D1222" s="350" t="s">
        <v>20</v>
      </c>
      <c r="E1222" s="351" t="s">
        <v>2483</v>
      </c>
    </row>
    <row r="1223" spans="1:5" x14ac:dyDescent="0.25">
      <c r="A1223" s="349" t="s">
        <v>696</v>
      </c>
      <c r="B1223" s="350" t="s">
        <v>836</v>
      </c>
      <c r="C1223" s="350" t="s">
        <v>835</v>
      </c>
      <c r="D1223" s="350" t="s">
        <v>5</v>
      </c>
      <c r="E1223" s="351" t="s">
        <v>2488</v>
      </c>
    </row>
    <row r="1224" spans="1:5" x14ac:dyDescent="0.25">
      <c r="A1224" s="349" t="s">
        <v>696</v>
      </c>
      <c r="B1224" s="350" t="s">
        <v>834</v>
      </c>
      <c r="C1224" s="350" t="s">
        <v>833</v>
      </c>
      <c r="D1224" s="350" t="s">
        <v>20</v>
      </c>
      <c r="E1224" s="351" t="s">
        <v>2492</v>
      </c>
    </row>
    <row r="1225" spans="1:5" x14ac:dyDescent="0.25">
      <c r="A1225" s="349" t="s">
        <v>696</v>
      </c>
      <c r="B1225" s="350" t="s">
        <v>2465</v>
      </c>
      <c r="C1225" s="350" t="s">
        <v>2464</v>
      </c>
      <c r="D1225" s="350" t="s">
        <v>5</v>
      </c>
      <c r="E1225" s="351" t="s">
        <v>2498</v>
      </c>
    </row>
    <row r="1226" spans="1:5" x14ac:dyDescent="0.25">
      <c r="A1226" s="349" t="s">
        <v>696</v>
      </c>
      <c r="B1226" s="350" t="s">
        <v>832</v>
      </c>
      <c r="C1226" s="350" t="s">
        <v>831</v>
      </c>
      <c r="D1226" s="350" t="s">
        <v>5</v>
      </c>
      <c r="E1226" s="351" t="s">
        <v>2488</v>
      </c>
    </row>
    <row r="1227" spans="1:5" x14ac:dyDescent="0.25">
      <c r="A1227" s="349" t="s">
        <v>696</v>
      </c>
      <c r="B1227" s="350" t="s">
        <v>751</v>
      </c>
      <c r="C1227" s="350" t="s">
        <v>752</v>
      </c>
      <c r="D1227" s="350" t="s">
        <v>5</v>
      </c>
      <c r="E1227" s="351" t="s">
        <v>2480</v>
      </c>
    </row>
    <row r="1228" spans="1:5" x14ac:dyDescent="0.25">
      <c r="A1228" s="349" t="s">
        <v>696</v>
      </c>
      <c r="B1228" s="350" t="s">
        <v>753</v>
      </c>
      <c r="C1228" s="350" t="s">
        <v>754</v>
      </c>
      <c r="D1228" s="350" t="s">
        <v>14</v>
      </c>
      <c r="E1228" s="351" t="s">
        <v>2481</v>
      </c>
    </row>
    <row r="1229" spans="1:5" x14ac:dyDescent="0.25">
      <c r="A1229" s="349" t="s">
        <v>696</v>
      </c>
      <c r="B1229" s="350" t="s">
        <v>755</v>
      </c>
      <c r="C1229" s="350" t="s">
        <v>756</v>
      </c>
      <c r="D1229" s="350" t="s">
        <v>17</v>
      </c>
      <c r="E1229" s="351" t="s">
        <v>2482</v>
      </c>
    </row>
    <row r="1230" spans="1:5" x14ac:dyDescent="0.25">
      <c r="A1230" s="349" t="s">
        <v>696</v>
      </c>
      <c r="B1230" s="350" t="s">
        <v>757</v>
      </c>
      <c r="C1230" s="350" t="s">
        <v>758</v>
      </c>
      <c r="D1230" s="350" t="s">
        <v>20</v>
      </c>
      <c r="E1230" s="351" t="s">
        <v>2483</v>
      </c>
    </row>
    <row r="1231" spans="1:5" x14ac:dyDescent="0.25">
      <c r="A1231" s="349" t="s">
        <v>696</v>
      </c>
      <c r="B1231" s="350" t="s">
        <v>830</v>
      </c>
      <c r="C1231" s="350" t="s">
        <v>829</v>
      </c>
      <c r="D1231" s="350" t="s">
        <v>17</v>
      </c>
      <c r="E1231" s="351" t="s">
        <v>2484</v>
      </c>
    </row>
    <row r="1232" spans="1:5" x14ac:dyDescent="0.25">
      <c r="A1232" s="349" t="s">
        <v>696</v>
      </c>
      <c r="B1232" s="350" t="s">
        <v>759</v>
      </c>
      <c r="C1232" s="350" t="s">
        <v>760</v>
      </c>
      <c r="D1232" s="350" t="s">
        <v>20</v>
      </c>
      <c r="E1232" s="351" t="s">
        <v>2483</v>
      </c>
    </row>
    <row r="1233" spans="1:5" x14ac:dyDescent="0.25">
      <c r="A1233" s="349" t="s">
        <v>696</v>
      </c>
      <c r="B1233" s="350" t="s">
        <v>828</v>
      </c>
      <c r="C1233" s="350" t="s">
        <v>827</v>
      </c>
      <c r="D1233" s="350" t="s">
        <v>9</v>
      </c>
      <c r="E1233" s="351" t="s">
        <v>2493</v>
      </c>
    </row>
    <row r="1234" spans="1:5" x14ac:dyDescent="0.25">
      <c r="A1234" s="349" t="s">
        <v>696</v>
      </c>
      <c r="B1234" s="350" t="s">
        <v>826</v>
      </c>
      <c r="C1234" s="350" t="s">
        <v>825</v>
      </c>
      <c r="D1234" s="350" t="s">
        <v>9</v>
      </c>
      <c r="E1234" s="351" t="s">
        <v>2493</v>
      </c>
    </row>
    <row r="1235" spans="1:5" x14ac:dyDescent="0.25">
      <c r="A1235" s="349" t="s">
        <v>696</v>
      </c>
      <c r="B1235" s="350" t="s">
        <v>824</v>
      </c>
      <c r="C1235" s="350" t="s">
        <v>823</v>
      </c>
      <c r="D1235" s="350" t="s">
        <v>4</v>
      </c>
      <c r="E1235" s="351" t="s">
        <v>4</v>
      </c>
    </row>
    <row r="1236" spans="1:5" x14ac:dyDescent="0.25">
      <c r="A1236" s="349" t="s">
        <v>696</v>
      </c>
      <c r="B1236" s="350" t="s">
        <v>822</v>
      </c>
      <c r="C1236" s="350" t="s">
        <v>821</v>
      </c>
      <c r="D1236" s="350" t="s">
        <v>5</v>
      </c>
      <c r="E1236" s="351" t="s">
        <v>2488</v>
      </c>
    </row>
    <row r="1237" spans="1:5" x14ac:dyDescent="0.25">
      <c r="A1237" s="349" t="s">
        <v>696</v>
      </c>
      <c r="B1237" s="350" t="s">
        <v>2564</v>
      </c>
      <c r="C1237" s="350" t="s">
        <v>2623</v>
      </c>
      <c r="D1237" s="350" t="s">
        <v>5</v>
      </c>
      <c r="E1237" s="351" t="s">
        <v>2488</v>
      </c>
    </row>
    <row r="1238" spans="1:5" x14ac:dyDescent="0.25">
      <c r="A1238" s="349" t="s">
        <v>696</v>
      </c>
      <c r="B1238" s="350" t="s">
        <v>761</v>
      </c>
      <c r="C1238" s="350" t="s">
        <v>762</v>
      </c>
      <c r="D1238" s="350" t="s">
        <v>17</v>
      </c>
      <c r="E1238" s="351" t="s">
        <v>2482</v>
      </c>
    </row>
    <row r="1239" spans="1:5" x14ac:dyDescent="0.25">
      <c r="A1239" s="349" t="s">
        <v>696</v>
      </c>
      <c r="B1239" s="350" t="s">
        <v>820</v>
      </c>
      <c r="C1239" s="350" t="s">
        <v>819</v>
      </c>
      <c r="D1239" s="350" t="s">
        <v>5</v>
      </c>
      <c r="E1239" s="351" t="s">
        <v>2488</v>
      </c>
    </row>
    <row r="1240" spans="1:5" x14ac:dyDescent="0.25">
      <c r="A1240" s="349" t="s">
        <v>696</v>
      </c>
      <c r="B1240" s="350" t="s">
        <v>2364</v>
      </c>
      <c r="C1240" s="350" t="s">
        <v>2363</v>
      </c>
      <c r="D1240" s="350" t="s">
        <v>5</v>
      </c>
      <c r="E1240" s="351" t="s">
        <v>2485</v>
      </c>
    </row>
    <row r="1241" spans="1:5" x14ac:dyDescent="0.25">
      <c r="A1241" s="349" t="s">
        <v>696</v>
      </c>
      <c r="B1241" s="350" t="s">
        <v>818</v>
      </c>
      <c r="C1241" s="350" t="s">
        <v>817</v>
      </c>
      <c r="D1241" s="350" t="s">
        <v>5</v>
      </c>
      <c r="E1241" s="351" t="s">
        <v>2488</v>
      </c>
    </row>
    <row r="1242" spans="1:5" x14ac:dyDescent="0.25">
      <c r="A1242" s="349" t="s">
        <v>696</v>
      </c>
      <c r="B1242" s="350" t="s">
        <v>763</v>
      </c>
      <c r="C1242" s="350" t="s">
        <v>764</v>
      </c>
      <c r="D1242" s="350" t="s">
        <v>14</v>
      </c>
      <c r="E1242" s="351" t="s">
        <v>2481</v>
      </c>
    </row>
    <row r="1243" spans="1:5" x14ac:dyDescent="0.25">
      <c r="A1243" s="349" t="s">
        <v>696</v>
      </c>
      <c r="B1243" s="350" t="s">
        <v>816</v>
      </c>
      <c r="C1243" s="350" t="s">
        <v>815</v>
      </c>
      <c r="D1243" s="350" t="s">
        <v>9</v>
      </c>
      <c r="E1243" s="351" t="s">
        <v>2493</v>
      </c>
    </row>
    <row r="1244" spans="1:5" x14ac:dyDescent="0.25">
      <c r="A1244" s="349" t="s">
        <v>696</v>
      </c>
      <c r="B1244" s="350" t="s">
        <v>814</v>
      </c>
      <c r="C1244" s="350" t="s">
        <v>813</v>
      </c>
      <c r="D1244" s="350" t="s">
        <v>9</v>
      </c>
      <c r="E1244" s="351" t="s">
        <v>2490</v>
      </c>
    </row>
    <row r="1245" spans="1:5" x14ac:dyDescent="0.25">
      <c r="A1245" s="349" t="s">
        <v>696</v>
      </c>
      <c r="B1245" s="350" t="s">
        <v>812</v>
      </c>
      <c r="C1245" s="350" t="s">
        <v>811</v>
      </c>
      <c r="D1245" s="350" t="s">
        <v>20</v>
      </c>
      <c r="E1245" s="351" t="s">
        <v>2489</v>
      </c>
    </row>
    <row r="1246" spans="1:5" x14ac:dyDescent="0.25">
      <c r="A1246" s="349" t="s">
        <v>696</v>
      </c>
      <c r="B1246" s="350" t="s">
        <v>810</v>
      </c>
      <c r="C1246" s="350" t="s">
        <v>809</v>
      </c>
      <c r="D1246" s="350" t="s">
        <v>4</v>
      </c>
      <c r="E1246" s="351" t="s">
        <v>4</v>
      </c>
    </row>
    <row r="1247" spans="1:5" x14ac:dyDescent="0.25">
      <c r="A1247" s="349" t="s">
        <v>696</v>
      </c>
      <c r="B1247" s="350" t="s">
        <v>765</v>
      </c>
      <c r="C1247" s="350" t="s">
        <v>766</v>
      </c>
      <c r="D1247" s="350" t="s">
        <v>14</v>
      </c>
      <c r="E1247" s="351" t="s">
        <v>2481</v>
      </c>
    </row>
    <row r="1248" spans="1:5" ht="15.75" thickBot="1" x14ac:dyDescent="0.3">
      <c r="A1248" s="352" t="s">
        <v>696</v>
      </c>
      <c r="B1248" s="353" t="s">
        <v>767</v>
      </c>
      <c r="C1248" s="353" t="s">
        <v>768</v>
      </c>
      <c r="D1248" s="353" t="s">
        <v>14</v>
      </c>
      <c r="E1248" s="354" t="s">
        <v>2481</v>
      </c>
    </row>
  </sheetData>
  <autoFilter ref="A3:E1248"/>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sheetPr>
  <dimension ref="A1:AJ233"/>
  <sheetViews>
    <sheetView view="pageBreakPreview" zoomScaleNormal="100" zoomScaleSheetLayoutView="100" workbookViewId="0">
      <selection sqref="A1:S2"/>
    </sheetView>
  </sheetViews>
  <sheetFormatPr baseColWidth="10" defaultRowHeight="15" x14ac:dyDescent="0.25"/>
  <cols>
    <col min="1" max="1" width="23.7109375" style="185" customWidth="1"/>
    <col min="2" max="6" width="11.140625" style="185" customWidth="1"/>
    <col min="7" max="7" width="11.85546875" style="185" customWidth="1"/>
    <col min="8" max="9" width="11.42578125" style="185" customWidth="1"/>
    <col min="10" max="13" width="11" style="185" customWidth="1"/>
    <col min="14" max="19" width="10.7109375" style="185" customWidth="1"/>
    <col min="20" max="16384" width="11.42578125" style="185"/>
  </cols>
  <sheetData>
    <row r="1" spans="1:19" ht="15" customHeight="1" x14ac:dyDescent="0.25">
      <c r="A1" s="366" t="s">
        <v>2732</v>
      </c>
      <c r="B1" s="367"/>
      <c r="C1" s="367"/>
      <c r="D1" s="367"/>
      <c r="E1" s="367"/>
      <c r="F1" s="367"/>
      <c r="G1" s="367"/>
      <c r="H1" s="367"/>
      <c r="I1" s="367"/>
      <c r="J1" s="367"/>
      <c r="K1" s="367"/>
      <c r="L1" s="367"/>
      <c r="M1" s="367"/>
      <c r="N1" s="367"/>
      <c r="O1" s="367"/>
      <c r="P1" s="367"/>
      <c r="Q1" s="367"/>
      <c r="R1" s="367"/>
      <c r="S1" s="368"/>
    </row>
    <row r="2" spans="1:19" ht="15" customHeight="1" x14ac:dyDescent="0.25">
      <c r="A2" s="369"/>
      <c r="B2" s="370"/>
      <c r="C2" s="370"/>
      <c r="D2" s="370"/>
      <c r="E2" s="370"/>
      <c r="F2" s="370"/>
      <c r="G2" s="370"/>
      <c r="H2" s="370"/>
      <c r="I2" s="370"/>
      <c r="J2" s="370"/>
      <c r="K2" s="370"/>
      <c r="L2" s="370"/>
      <c r="M2" s="370"/>
      <c r="N2" s="370"/>
      <c r="O2" s="370"/>
      <c r="P2" s="370"/>
      <c r="Q2" s="370"/>
      <c r="R2" s="370"/>
      <c r="S2" s="371"/>
    </row>
    <row r="3" spans="1:19" x14ac:dyDescent="0.25">
      <c r="A3" s="190" t="s">
        <v>2658</v>
      </c>
      <c r="B3" s="189">
        <f>[1]Paramétrage!$B$3</f>
        <v>0</v>
      </c>
      <c r="C3" s="372" t="str">
        <f>IF(B3=0,"",VLOOKUP(B3,liste_établissements!B4:E1248,2,FALSE))</f>
        <v/>
      </c>
      <c r="D3" s="372"/>
      <c r="E3" s="372"/>
      <c r="F3" s="372"/>
      <c r="G3" s="372"/>
      <c r="H3" s="373" t="str">
        <f>IF(B3=0,"",VLOOKUP(B3,liste_établissements!B4:E1248,4,FALSE))</f>
        <v/>
      </c>
      <c r="I3" s="374"/>
    </row>
    <row r="4" spans="1:19" x14ac:dyDescent="0.25">
      <c r="A4" s="16"/>
      <c r="B4" s="17"/>
      <c r="C4" s="17"/>
      <c r="D4" s="17"/>
      <c r="E4" s="17"/>
      <c r="F4" s="17"/>
      <c r="G4" s="17"/>
      <c r="H4" s="17"/>
      <c r="I4" s="17"/>
      <c r="J4" s="17"/>
      <c r="K4" s="17"/>
      <c r="L4" s="17"/>
      <c r="M4" s="17"/>
      <c r="N4" s="17"/>
      <c r="O4" s="17"/>
      <c r="P4" s="17"/>
      <c r="Q4" s="17"/>
      <c r="R4" s="17"/>
      <c r="S4" s="17"/>
    </row>
    <row r="5" spans="1:19" ht="26.25" customHeight="1" thickBot="1" x14ac:dyDescent="0.3">
      <c r="A5" s="18" t="s">
        <v>2740</v>
      </c>
      <c r="B5" s="17"/>
      <c r="C5" s="17"/>
      <c r="D5" s="17"/>
      <c r="E5" s="17"/>
      <c r="F5" s="17"/>
      <c r="G5" s="17"/>
      <c r="H5" s="17"/>
      <c r="I5" s="17"/>
      <c r="J5" s="17"/>
      <c r="K5" s="17"/>
      <c r="L5" s="17"/>
      <c r="M5" s="17"/>
      <c r="N5" s="17"/>
      <c r="O5" s="17"/>
      <c r="P5" s="17"/>
      <c r="Q5" s="17"/>
      <c r="R5" s="17"/>
      <c r="S5" s="17"/>
    </row>
    <row r="6" spans="1:19" ht="26.25" thickBot="1" x14ac:dyDescent="0.3">
      <c r="A6" s="19" t="s">
        <v>795</v>
      </c>
      <c r="B6" s="176" t="s">
        <v>777</v>
      </c>
      <c r="C6" s="20" t="s">
        <v>2502</v>
      </c>
      <c r="D6" s="21" t="s">
        <v>8</v>
      </c>
      <c r="E6" s="22" t="s">
        <v>774</v>
      </c>
      <c r="F6" s="132" t="s">
        <v>2655</v>
      </c>
      <c r="G6" s="122" t="s">
        <v>2641</v>
      </c>
      <c r="H6" s="133" t="s">
        <v>2656</v>
      </c>
      <c r="I6" s="22" t="s">
        <v>4</v>
      </c>
      <c r="J6" s="22" t="s">
        <v>9</v>
      </c>
      <c r="K6" s="22" t="s">
        <v>5</v>
      </c>
      <c r="L6" s="23" t="s">
        <v>3</v>
      </c>
      <c r="M6" s="17"/>
      <c r="N6" s="17"/>
      <c r="O6" s="17"/>
      <c r="P6" s="17"/>
      <c r="Q6" s="17"/>
      <c r="R6" s="17"/>
      <c r="S6" s="17"/>
    </row>
    <row r="7" spans="1:19" x14ac:dyDescent="0.25">
      <c r="A7" s="24" t="s">
        <v>769</v>
      </c>
      <c r="B7" s="25">
        <v>1128</v>
      </c>
      <c r="C7" s="355">
        <v>1</v>
      </c>
      <c r="D7" s="27">
        <v>29</v>
      </c>
      <c r="E7" s="28">
        <v>460</v>
      </c>
      <c r="F7" s="107">
        <v>123</v>
      </c>
      <c r="G7" s="108">
        <v>158</v>
      </c>
      <c r="H7" s="109">
        <v>179</v>
      </c>
      <c r="I7" s="28">
        <v>81</v>
      </c>
      <c r="J7" s="28">
        <v>184</v>
      </c>
      <c r="K7" s="28">
        <v>358</v>
      </c>
      <c r="L7" s="29">
        <v>16</v>
      </c>
      <c r="M7" s="17"/>
      <c r="N7" s="17"/>
      <c r="O7" s="17"/>
      <c r="P7" s="17"/>
      <c r="Q7" s="17"/>
      <c r="R7" s="17"/>
      <c r="S7" s="17"/>
    </row>
    <row r="8" spans="1:19" x14ac:dyDescent="0.25">
      <c r="A8" s="30" t="s">
        <v>775</v>
      </c>
      <c r="B8" s="31">
        <v>2.5138660188214654</v>
      </c>
      <c r="C8" s="356" t="str">
        <f>'SALGG Blanchisserie'!C8</f>
        <v/>
      </c>
      <c r="D8" s="32">
        <v>1.8093349269156651</v>
      </c>
      <c r="E8" s="33">
        <v>2.3180547658618478</v>
      </c>
      <c r="F8" s="110">
        <v>2.0671985756112958</v>
      </c>
      <c r="G8" s="111">
        <v>2.1625699358513533</v>
      </c>
      <c r="H8" s="112">
        <v>2.6276744001773591</v>
      </c>
      <c r="I8" s="33">
        <v>2.3653675665810074</v>
      </c>
      <c r="J8" s="33">
        <v>2.6229617445040794</v>
      </c>
      <c r="K8" s="33">
        <v>2.792885624832083</v>
      </c>
      <c r="L8" s="34">
        <v>2.6745110301193433</v>
      </c>
      <c r="M8" s="17"/>
      <c r="N8" s="17"/>
      <c r="O8" s="17"/>
      <c r="P8" s="17"/>
      <c r="Q8" s="17"/>
      <c r="R8" s="17"/>
      <c r="S8" s="17"/>
    </row>
    <row r="9" spans="1:19" ht="15.75" thickBot="1" x14ac:dyDescent="0.3">
      <c r="A9" s="30" t="s">
        <v>2652</v>
      </c>
      <c r="B9" s="31">
        <v>1.6378483023769785</v>
      </c>
      <c r="C9" s="35"/>
      <c r="D9" s="32">
        <v>0.87845519797829585</v>
      </c>
      <c r="E9" s="33">
        <v>1.6937151431389217</v>
      </c>
      <c r="F9" s="110">
        <v>1.3536103086808591</v>
      </c>
      <c r="G9" s="111">
        <v>1.2953862953813846</v>
      </c>
      <c r="H9" s="112">
        <v>2.1145582374759626</v>
      </c>
      <c r="I9" s="33">
        <v>1.2660039572434618</v>
      </c>
      <c r="J9" s="33">
        <v>1.7563908524495111</v>
      </c>
      <c r="K9" s="33">
        <v>1.5941042440700979</v>
      </c>
      <c r="L9" s="34">
        <v>0.88275591513324603</v>
      </c>
      <c r="M9" s="17"/>
      <c r="N9" s="17"/>
      <c r="O9" s="17"/>
      <c r="P9" s="17"/>
      <c r="Q9" s="17"/>
      <c r="R9" s="17"/>
      <c r="S9" s="17"/>
    </row>
    <row r="10" spans="1:19" x14ac:dyDescent="0.25">
      <c r="A10" s="36" t="s">
        <v>770</v>
      </c>
      <c r="B10" s="37">
        <v>1.1955056577135721</v>
      </c>
      <c r="C10" s="38"/>
      <c r="D10" s="39">
        <v>0.97077858082451873</v>
      </c>
      <c r="E10" s="40">
        <v>1.071958576628858</v>
      </c>
      <c r="F10" s="113">
        <v>1.0210983624836478</v>
      </c>
      <c r="G10" s="114">
        <v>1.1631134759023274</v>
      </c>
      <c r="H10" s="115">
        <v>1.1817776487812452</v>
      </c>
      <c r="I10" s="40">
        <v>1.2270767697698821</v>
      </c>
      <c r="J10" s="40">
        <v>1.2695884316643644</v>
      </c>
      <c r="K10" s="40">
        <v>1.3758617514902638</v>
      </c>
      <c r="L10" s="41">
        <v>1.7383299968602712</v>
      </c>
      <c r="M10" s="17"/>
      <c r="N10" s="17"/>
      <c r="O10" s="17"/>
      <c r="P10" s="17"/>
      <c r="Q10" s="17"/>
      <c r="R10" s="17"/>
      <c r="S10" s="17"/>
    </row>
    <row r="11" spans="1:19" x14ac:dyDescent="0.25">
      <c r="A11" s="42" t="s">
        <v>771</v>
      </c>
      <c r="B11" s="43">
        <v>1.5653022447151337</v>
      </c>
      <c r="C11" s="44"/>
      <c r="D11" s="45">
        <v>1.4577123448877787</v>
      </c>
      <c r="E11" s="46">
        <v>1.4578696892345306</v>
      </c>
      <c r="F11" s="116">
        <v>1.3017885277191366</v>
      </c>
      <c r="G11" s="117">
        <v>1.4877457713258633</v>
      </c>
      <c r="H11" s="118">
        <v>1.5366141240390347</v>
      </c>
      <c r="I11" s="46">
        <v>1.601780992880373</v>
      </c>
      <c r="J11" s="46">
        <v>1.5636657661060538</v>
      </c>
      <c r="K11" s="46">
        <v>1.8906537406737611</v>
      </c>
      <c r="L11" s="47">
        <v>2.0433795177911991</v>
      </c>
      <c r="M11" s="17"/>
      <c r="N11" s="17"/>
      <c r="O11" s="17"/>
      <c r="P11" s="17"/>
      <c r="Q11" s="17"/>
      <c r="R11" s="17"/>
      <c r="S11" s="17"/>
    </row>
    <row r="12" spans="1:19" x14ac:dyDescent="0.25">
      <c r="A12" s="30" t="s">
        <v>2653</v>
      </c>
      <c r="B12" s="31">
        <v>2.1084415452268912</v>
      </c>
      <c r="C12" s="35"/>
      <c r="D12" s="32">
        <v>1.6963656353872132</v>
      </c>
      <c r="E12" s="33">
        <v>1.8741916649679693</v>
      </c>
      <c r="F12" s="110">
        <v>1.7801561780090398</v>
      </c>
      <c r="G12" s="111">
        <v>1.8465078587964228</v>
      </c>
      <c r="H12" s="112">
        <v>1.9676104683234839</v>
      </c>
      <c r="I12" s="33">
        <v>2.0633663437099377</v>
      </c>
      <c r="J12" s="33">
        <v>2.1157177187589986</v>
      </c>
      <c r="K12" s="33">
        <v>2.4402268306499701</v>
      </c>
      <c r="L12" s="34">
        <v>2.2914260632508121</v>
      </c>
      <c r="M12" s="17"/>
      <c r="N12" s="17"/>
      <c r="O12" s="17"/>
      <c r="P12" s="17"/>
      <c r="Q12" s="17"/>
      <c r="R12" s="17"/>
      <c r="S12" s="17"/>
    </row>
    <row r="13" spans="1:19" x14ac:dyDescent="0.25">
      <c r="A13" s="42" t="s">
        <v>772</v>
      </c>
      <c r="B13" s="43">
        <v>2.8859875211061841</v>
      </c>
      <c r="C13" s="44"/>
      <c r="D13" s="45">
        <v>2.0248642686773652</v>
      </c>
      <c r="E13" s="46">
        <v>2.5020119800876479</v>
      </c>
      <c r="F13" s="116">
        <v>2.44898595021417</v>
      </c>
      <c r="G13" s="117">
        <v>2.3538398287221454</v>
      </c>
      <c r="H13" s="118">
        <v>2.7297447572473876</v>
      </c>
      <c r="I13" s="46">
        <v>2.7928136448165501</v>
      </c>
      <c r="J13" s="46">
        <v>3.1228531355205034</v>
      </c>
      <c r="K13" s="46">
        <v>3.2330483128781946</v>
      </c>
      <c r="L13" s="47">
        <v>3.4459836274760063</v>
      </c>
      <c r="M13" s="17"/>
      <c r="N13" s="17"/>
      <c r="O13" s="17"/>
      <c r="P13" s="17"/>
      <c r="Q13" s="17"/>
      <c r="R13" s="17"/>
      <c r="S13" s="17"/>
    </row>
    <row r="14" spans="1:19" ht="15.75" thickBot="1" x14ac:dyDescent="0.3">
      <c r="A14" s="48" t="s">
        <v>773</v>
      </c>
      <c r="B14" s="49">
        <v>4.1757750236826778</v>
      </c>
      <c r="C14" s="50"/>
      <c r="D14" s="51">
        <v>2.4921526353122037</v>
      </c>
      <c r="E14" s="52">
        <v>3.7541767687351686</v>
      </c>
      <c r="F14" s="119">
        <v>3.0014098925898138</v>
      </c>
      <c r="G14" s="120">
        <v>3.3913286838300194</v>
      </c>
      <c r="H14" s="121">
        <v>4.7759927033715988</v>
      </c>
      <c r="I14" s="52">
        <v>3.5769007538764668</v>
      </c>
      <c r="J14" s="52">
        <v>4.3750113734967444</v>
      </c>
      <c r="K14" s="52">
        <v>4.4224245937621784</v>
      </c>
      <c r="L14" s="53">
        <v>3.9703817689398884</v>
      </c>
      <c r="M14" s="17"/>
      <c r="N14" s="17"/>
      <c r="O14" s="17"/>
      <c r="P14" s="17"/>
      <c r="Q14" s="17"/>
      <c r="R14" s="17"/>
      <c r="S14" s="17"/>
    </row>
    <row r="16" spans="1:19" x14ac:dyDescent="0.25">
      <c r="A16" s="16"/>
      <c r="B16" s="17"/>
      <c r="C16" s="17"/>
      <c r="D16" s="17"/>
      <c r="E16" s="17"/>
      <c r="F16" s="17"/>
      <c r="G16" s="17"/>
      <c r="H16" s="17"/>
      <c r="I16" s="17"/>
      <c r="J16" s="17"/>
      <c r="K16" s="17"/>
      <c r="L16" s="17"/>
      <c r="M16" s="17"/>
      <c r="N16" s="17"/>
      <c r="O16" s="17"/>
      <c r="P16" s="17"/>
      <c r="Q16" s="17"/>
      <c r="R16" s="17"/>
      <c r="S16" s="17"/>
    </row>
    <row r="17" spans="1:19" ht="26.25" customHeight="1" thickBot="1" x14ac:dyDescent="0.3">
      <c r="A17" s="18" t="s">
        <v>2741</v>
      </c>
      <c r="B17" s="17"/>
      <c r="C17" s="17"/>
      <c r="D17" s="17"/>
      <c r="E17" s="17"/>
      <c r="F17" s="17"/>
      <c r="G17" s="17"/>
      <c r="H17" s="17"/>
      <c r="I17" s="17"/>
      <c r="J17" s="17"/>
      <c r="K17" s="17"/>
      <c r="L17" s="17"/>
      <c r="M17" s="17"/>
      <c r="N17" s="17"/>
      <c r="O17" s="17"/>
      <c r="P17" s="17"/>
      <c r="Q17" s="17"/>
      <c r="R17" s="17"/>
      <c r="S17" s="17"/>
    </row>
    <row r="18" spans="1:19" ht="26.25" thickBot="1" x14ac:dyDescent="0.3">
      <c r="A18" s="19" t="s">
        <v>795</v>
      </c>
      <c r="B18" s="176" t="s">
        <v>777</v>
      </c>
      <c r="C18" s="20" t="s">
        <v>2502</v>
      </c>
      <c r="D18" s="21" t="s">
        <v>8</v>
      </c>
      <c r="E18" s="22" t="s">
        <v>774</v>
      </c>
      <c r="F18" s="132" t="s">
        <v>2655</v>
      </c>
      <c r="G18" s="122" t="s">
        <v>2641</v>
      </c>
      <c r="H18" s="133" t="s">
        <v>2656</v>
      </c>
      <c r="I18" s="22" t="s">
        <v>4</v>
      </c>
      <c r="J18" s="22" t="s">
        <v>9</v>
      </c>
      <c r="K18" s="22" t="s">
        <v>5</v>
      </c>
      <c r="L18" s="23" t="s">
        <v>3</v>
      </c>
      <c r="M18" s="17"/>
      <c r="N18" s="17"/>
      <c r="O18" s="17"/>
      <c r="P18" s="17"/>
      <c r="Q18" s="17"/>
      <c r="R18" s="17"/>
      <c r="S18" s="17"/>
    </row>
    <row r="19" spans="1:19" x14ac:dyDescent="0.25">
      <c r="A19" s="24" t="s">
        <v>769</v>
      </c>
      <c r="B19" s="25">
        <v>1149</v>
      </c>
      <c r="C19" s="355">
        <v>1</v>
      </c>
      <c r="D19" s="27">
        <v>29</v>
      </c>
      <c r="E19" s="28">
        <v>466</v>
      </c>
      <c r="F19" s="107">
        <v>123</v>
      </c>
      <c r="G19" s="108">
        <v>161</v>
      </c>
      <c r="H19" s="109">
        <v>182</v>
      </c>
      <c r="I19" s="28">
        <v>81</v>
      </c>
      <c r="J19" s="28">
        <v>182</v>
      </c>
      <c r="K19" s="28">
        <v>375</v>
      </c>
      <c r="L19" s="29">
        <v>16</v>
      </c>
      <c r="M19" s="17"/>
      <c r="N19" s="17"/>
      <c r="O19" s="17"/>
      <c r="P19" s="17"/>
      <c r="Q19" s="17"/>
      <c r="R19" s="17"/>
      <c r="S19" s="17"/>
    </row>
    <row r="20" spans="1:19" x14ac:dyDescent="0.25">
      <c r="A20" s="30" t="s">
        <v>775</v>
      </c>
      <c r="B20" s="31">
        <v>8.1269080406569643</v>
      </c>
      <c r="C20" s="356" t="str">
        <f>'SALGG Restauration'!C8</f>
        <v/>
      </c>
      <c r="D20" s="32">
        <v>9.0698958363316322</v>
      </c>
      <c r="E20" s="33">
        <v>7.4979412000138304</v>
      </c>
      <c r="F20" s="110">
        <v>7.5437880068398115</v>
      </c>
      <c r="G20" s="111">
        <v>7.7208103502311367</v>
      </c>
      <c r="H20" s="112">
        <v>7.2698033405381164</v>
      </c>
      <c r="I20" s="33">
        <v>7.4061000218102748</v>
      </c>
      <c r="J20" s="33">
        <v>6.6763331719433312</v>
      </c>
      <c r="K20" s="33">
        <v>9.4863359648810501</v>
      </c>
      <c r="L20" s="34">
        <v>13.024189647754847</v>
      </c>
      <c r="M20" s="17"/>
      <c r="N20" s="17"/>
      <c r="O20" s="17"/>
      <c r="P20" s="17"/>
      <c r="Q20" s="17"/>
      <c r="R20" s="17"/>
      <c r="S20" s="17"/>
    </row>
    <row r="21" spans="1:19" ht="15.75" thickBot="1" x14ac:dyDescent="0.3">
      <c r="A21" s="30" t="s">
        <v>2652</v>
      </c>
      <c r="B21" s="31">
        <v>3.0755810885935939</v>
      </c>
      <c r="C21" s="35"/>
      <c r="D21" s="32">
        <v>1.6055624299378877</v>
      </c>
      <c r="E21" s="33">
        <v>2.5597735040560385</v>
      </c>
      <c r="F21" s="110">
        <v>1.9492948626871138</v>
      </c>
      <c r="G21" s="111">
        <v>2.6677403969020927</v>
      </c>
      <c r="H21" s="112">
        <v>2.7957275282712812</v>
      </c>
      <c r="I21" s="33">
        <v>2.6076369351456465</v>
      </c>
      <c r="J21" s="33">
        <v>2.9660053277373502</v>
      </c>
      <c r="K21" s="33">
        <v>3.1372121277473517</v>
      </c>
      <c r="L21" s="34">
        <v>3.4080591752531437</v>
      </c>
      <c r="M21" s="17"/>
      <c r="N21" s="17"/>
      <c r="O21" s="17"/>
      <c r="P21" s="17"/>
      <c r="Q21" s="17"/>
      <c r="R21" s="17"/>
      <c r="S21" s="17"/>
    </row>
    <row r="22" spans="1:19" x14ac:dyDescent="0.25">
      <c r="A22" s="36" t="s">
        <v>770</v>
      </c>
      <c r="B22" s="37">
        <v>4.7554272857368405</v>
      </c>
      <c r="C22" s="38"/>
      <c r="D22" s="39">
        <v>6.9810744168412278</v>
      </c>
      <c r="E22" s="40">
        <v>4.7490817114536146</v>
      </c>
      <c r="F22" s="113">
        <v>5.6356090074922829</v>
      </c>
      <c r="G22" s="114">
        <v>4.7830493175736324</v>
      </c>
      <c r="H22" s="115">
        <v>4.4173873314705858</v>
      </c>
      <c r="I22" s="40">
        <v>4.9390072798814586</v>
      </c>
      <c r="J22" s="40">
        <v>3.851398024381083</v>
      </c>
      <c r="K22" s="40">
        <v>5.7478240874786239</v>
      </c>
      <c r="L22" s="41">
        <v>9.1702294568563705</v>
      </c>
      <c r="M22" s="17"/>
      <c r="N22" s="17"/>
      <c r="O22" s="17"/>
      <c r="P22" s="17"/>
      <c r="Q22" s="17"/>
      <c r="R22" s="17"/>
      <c r="S22" s="17"/>
    </row>
    <row r="23" spans="1:19" x14ac:dyDescent="0.25">
      <c r="A23" s="42" t="s">
        <v>771</v>
      </c>
      <c r="B23" s="43">
        <v>6.0679800261562242</v>
      </c>
      <c r="C23" s="44"/>
      <c r="D23" s="45">
        <v>8.0216897535150125</v>
      </c>
      <c r="E23" s="46">
        <v>5.9631342710604942</v>
      </c>
      <c r="F23" s="116">
        <v>6.3853719341572992</v>
      </c>
      <c r="G23" s="117">
        <v>6.0247840499675149</v>
      </c>
      <c r="H23" s="118">
        <v>5.3677528911301451</v>
      </c>
      <c r="I23" s="46">
        <v>5.9281818134199362</v>
      </c>
      <c r="J23" s="46">
        <v>4.7948104620653806</v>
      </c>
      <c r="K23" s="46">
        <v>7.3983213398863281</v>
      </c>
      <c r="L23" s="47">
        <v>11.179112792454163</v>
      </c>
      <c r="M23" s="17"/>
      <c r="N23" s="17"/>
      <c r="O23" s="17"/>
      <c r="P23" s="17"/>
      <c r="Q23" s="17"/>
      <c r="R23" s="17"/>
      <c r="S23" s="17"/>
    </row>
    <row r="24" spans="1:19" x14ac:dyDescent="0.25">
      <c r="A24" s="30" t="s">
        <v>2653</v>
      </c>
      <c r="B24" s="31">
        <v>7.6987752808049743</v>
      </c>
      <c r="C24" s="35"/>
      <c r="D24" s="32">
        <v>9.3500235320755891</v>
      </c>
      <c r="E24" s="33">
        <v>7.1730333469868057</v>
      </c>
      <c r="F24" s="110">
        <v>7.3147294220552856</v>
      </c>
      <c r="G24" s="111">
        <v>7.3081584143108831</v>
      </c>
      <c r="H24" s="112">
        <v>6.770805049399403</v>
      </c>
      <c r="I24" s="33">
        <v>7.1001158247883982</v>
      </c>
      <c r="J24" s="33">
        <v>5.9766780513480446</v>
      </c>
      <c r="K24" s="33">
        <v>9.1751186879585678</v>
      </c>
      <c r="L24" s="34">
        <v>12.067370446817502</v>
      </c>
      <c r="M24" s="17"/>
      <c r="N24" s="17"/>
      <c r="O24" s="17"/>
      <c r="P24" s="17"/>
      <c r="Q24" s="17"/>
      <c r="R24" s="17"/>
      <c r="S24" s="17"/>
    </row>
    <row r="25" spans="1:19" x14ac:dyDescent="0.25">
      <c r="A25" s="42" t="s">
        <v>772</v>
      </c>
      <c r="B25" s="43">
        <v>9.6975013975087005</v>
      </c>
      <c r="C25" s="44"/>
      <c r="D25" s="45">
        <v>10.380543292269929</v>
      </c>
      <c r="E25" s="46">
        <v>8.5644074946916735</v>
      </c>
      <c r="F25" s="116">
        <v>8.3411819860518506</v>
      </c>
      <c r="G25" s="117">
        <v>8.7214558082102673</v>
      </c>
      <c r="H25" s="118">
        <v>8.5372795394330918</v>
      </c>
      <c r="I25" s="46">
        <v>8.0121279941064323</v>
      </c>
      <c r="J25" s="46">
        <v>8.0415732538034455</v>
      </c>
      <c r="K25" s="46">
        <v>11.078139850397781</v>
      </c>
      <c r="L25" s="47">
        <v>15.38404725844725</v>
      </c>
      <c r="M25" s="17"/>
      <c r="N25" s="17"/>
      <c r="O25" s="17"/>
      <c r="P25" s="17"/>
      <c r="Q25" s="17"/>
      <c r="R25" s="17"/>
      <c r="S25" s="17"/>
    </row>
    <row r="26" spans="1:19" ht="15.75" thickBot="1" x14ac:dyDescent="0.3">
      <c r="A26" s="48" t="s">
        <v>773</v>
      </c>
      <c r="B26" s="49">
        <v>11.799265383774186</v>
      </c>
      <c r="C26" s="50"/>
      <c r="D26" s="51">
        <v>10.911530761065706</v>
      </c>
      <c r="E26" s="52">
        <v>10.520691277384497</v>
      </c>
      <c r="F26" s="119">
        <v>9.6995595542922217</v>
      </c>
      <c r="G26" s="120">
        <v>11.269650312376038</v>
      </c>
      <c r="H26" s="121">
        <v>10.797493807454648</v>
      </c>
      <c r="I26" s="52">
        <v>9.9518699597731501</v>
      </c>
      <c r="J26" s="52">
        <v>10.203141035196987</v>
      </c>
      <c r="K26" s="52">
        <v>13.705580978709998</v>
      </c>
      <c r="L26" s="53">
        <v>16.856933251659534</v>
      </c>
      <c r="M26" s="17"/>
      <c r="N26" s="17"/>
      <c r="O26" s="17"/>
      <c r="P26" s="17"/>
      <c r="Q26" s="17"/>
      <c r="R26" s="17"/>
      <c r="S26" s="17"/>
    </row>
    <row r="27" spans="1:19" ht="15" customHeight="1" x14ac:dyDescent="0.25"/>
    <row r="28" spans="1:19" x14ac:dyDescent="0.25">
      <c r="A28" s="16"/>
      <c r="B28" s="17"/>
      <c r="C28" s="17"/>
      <c r="D28" s="17"/>
      <c r="E28" s="17"/>
      <c r="F28" s="17"/>
      <c r="G28" s="17"/>
      <c r="H28" s="17"/>
      <c r="I28" s="17"/>
      <c r="J28" s="17"/>
      <c r="K28" s="17"/>
      <c r="L28" s="17"/>
      <c r="M28" s="17"/>
      <c r="N28" s="17"/>
      <c r="O28" s="17"/>
      <c r="P28" s="17"/>
      <c r="Q28" s="17"/>
      <c r="R28" s="17"/>
      <c r="S28" s="17"/>
    </row>
    <row r="29" spans="1:19" ht="26.25" customHeight="1" thickBot="1" x14ac:dyDescent="0.3">
      <c r="A29" s="18" t="s">
        <v>2742</v>
      </c>
      <c r="B29" s="17"/>
      <c r="C29" s="17"/>
      <c r="D29" s="17"/>
      <c r="E29" s="17"/>
      <c r="F29" s="17"/>
      <c r="G29" s="17"/>
      <c r="H29" s="17"/>
      <c r="I29" s="17"/>
      <c r="J29" s="17"/>
      <c r="K29" s="17"/>
      <c r="L29" s="17"/>
      <c r="M29" s="17"/>
      <c r="N29" s="17"/>
      <c r="O29" s="17"/>
      <c r="P29" s="17"/>
      <c r="Q29" s="17"/>
      <c r="R29" s="17"/>
      <c r="S29" s="17"/>
    </row>
    <row r="30" spans="1:19" ht="26.25" thickBot="1" x14ac:dyDescent="0.3">
      <c r="A30" s="19" t="s">
        <v>795</v>
      </c>
      <c r="B30" s="176" t="s">
        <v>777</v>
      </c>
      <c r="C30" s="20" t="s">
        <v>2502</v>
      </c>
      <c r="D30" s="21" t="s">
        <v>8</v>
      </c>
      <c r="E30" s="22" t="s">
        <v>774</v>
      </c>
      <c r="F30" s="132" t="s">
        <v>2655</v>
      </c>
      <c r="G30" s="122" t="s">
        <v>2641</v>
      </c>
      <c r="H30" s="133" t="s">
        <v>2656</v>
      </c>
      <c r="I30" s="22" t="s">
        <v>4</v>
      </c>
      <c r="J30" s="22" t="s">
        <v>9</v>
      </c>
      <c r="K30" s="22" t="s">
        <v>5</v>
      </c>
      <c r="L30" s="23" t="s">
        <v>3</v>
      </c>
      <c r="M30" s="17"/>
      <c r="N30" s="17"/>
      <c r="O30" s="17"/>
      <c r="P30" s="17"/>
      <c r="Q30" s="17"/>
      <c r="R30" s="17"/>
      <c r="S30" s="17"/>
    </row>
    <row r="31" spans="1:19" x14ac:dyDescent="0.25">
      <c r="A31" s="24" t="s">
        <v>769</v>
      </c>
      <c r="B31" s="25">
        <v>372</v>
      </c>
      <c r="C31" s="355">
        <v>1</v>
      </c>
      <c r="D31" s="27">
        <v>29</v>
      </c>
      <c r="E31" s="28">
        <v>290</v>
      </c>
      <c r="F31" s="107">
        <v>122</v>
      </c>
      <c r="G31" s="108">
        <v>139</v>
      </c>
      <c r="H31" s="109">
        <v>29</v>
      </c>
      <c r="I31" s="28">
        <v>0</v>
      </c>
      <c r="J31" s="28">
        <v>0</v>
      </c>
      <c r="K31" s="28">
        <v>36</v>
      </c>
      <c r="L31" s="29">
        <v>17</v>
      </c>
      <c r="M31" s="17"/>
      <c r="N31" s="17"/>
      <c r="O31" s="17"/>
      <c r="P31" s="17"/>
      <c r="Q31" s="17"/>
      <c r="R31" s="17"/>
      <c r="S31" s="17"/>
    </row>
    <row r="32" spans="1:19" x14ac:dyDescent="0.25">
      <c r="A32" s="30" t="s">
        <v>775</v>
      </c>
      <c r="B32" s="31">
        <v>3.0351423919478906</v>
      </c>
      <c r="C32" s="356" t="str">
        <f>'SAMT Blocs opé'!C8</f>
        <v/>
      </c>
      <c r="D32" s="32">
        <v>3.269938322560884</v>
      </c>
      <c r="E32" s="33">
        <v>2.977021325898749</v>
      </c>
      <c r="F32" s="110">
        <v>2.8339558217522889</v>
      </c>
      <c r="G32" s="111">
        <v>2.9646235301574788</v>
      </c>
      <c r="H32" s="112">
        <v>3.6383070194816689</v>
      </c>
      <c r="I32" s="33" t="s">
        <v>2654</v>
      </c>
      <c r="J32" s="33" t="s">
        <v>2654</v>
      </c>
      <c r="K32" s="33">
        <v>3.0250937667813114</v>
      </c>
      <c r="L32" s="34">
        <v>3.64736460797555</v>
      </c>
      <c r="M32" s="17"/>
      <c r="N32" s="17"/>
      <c r="O32" s="17"/>
      <c r="P32" s="17"/>
      <c r="Q32" s="17"/>
      <c r="R32" s="17"/>
      <c r="S32" s="17"/>
    </row>
    <row r="33" spans="1:19" ht="15.75" thickBot="1" x14ac:dyDescent="0.3">
      <c r="A33" s="30" t="s">
        <v>2652</v>
      </c>
      <c r="B33" s="31">
        <v>1.0282069280050272</v>
      </c>
      <c r="C33" s="35"/>
      <c r="D33" s="32">
        <v>0.62913461748975286</v>
      </c>
      <c r="E33" s="33">
        <v>1.0415665681651802</v>
      </c>
      <c r="F33" s="110">
        <v>0.66403731835099256</v>
      </c>
      <c r="G33" s="111">
        <v>1.1031876840692418</v>
      </c>
      <c r="H33" s="112">
        <v>1.6236188575127493</v>
      </c>
      <c r="I33" s="33" t="s">
        <v>2654</v>
      </c>
      <c r="J33" s="33" t="s">
        <v>2654</v>
      </c>
      <c r="K33" s="33">
        <v>1.0745433820548145</v>
      </c>
      <c r="L33" s="34">
        <v>0.99032698385186824</v>
      </c>
      <c r="M33" s="17"/>
      <c r="N33" s="17"/>
      <c r="O33" s="17"/>
      <c r="P33" s="17"/>
      <c r="Q33" s="17"/>
      <c r="R33" s="17"/>
      <c r="S33" s="17"/>
    </row>
    <row r="34" spans="1:19" x14ac:dyDescent="0.25">
      <c r="A34" s="36" t="s">
        <v>770</v>
      </c>
      <c r="B34" s="37">
        <v>2.0160633866919757</v>
      </c>
      <c r="C34" s="38"/>
      <c r="D34" s="39">
        <v>2.5178027572882149</v>
      </c>
      <c r="E34" s="40">
        <v>1.9921529463364045</v>
      </c>
      <c r="F34" s="113">
        <v>2.1616352812092243</v>
      </c>
      <c r="G34" s="114">
        <v>1.7848455391524289</v>
      </c>
      <c r="H34" s="115">
        <v>2.1437781446727033</v>
      </c>
      <c r="I34" s="40" t="s">
        <v>2654</v>
      </c>
      <c r="J34" s="40" t="s">
        <v>2654</v>
      </c>
      <c r="K34" s="40">
        <v>1.7580679374560511</v>
      </c>
      <c r="L34" s="41">
        <v>2.5907936050951226</v>
      </c>
      <c r="M34" s="17"/>
      <c r="N34" s="17"/>
      <c r="O34" s="17"/>
      <c r="P34" s="17"/>
      <c r="Q34" s="17"/>
      <c r="R34" s="17"/>
      <c r="S34" s="17"/>
    </row>
    <row r="35" spans="1:19" x14ac:dyDescent="0.25">
      <c r="A35" s="42" t="s">
        <v>771</v>
      </c>
      <c r="B35" s="43">
        <v>2.4142990652558414</v>
      </c>
      <c r="C35" s="44"/>
      <c r="D35" s="45">
        <v>2.8027795185030295</v>
      </c>
      <c r="E35" s="46">
        <v>2.3699475056631458</v>
      </c>
      <c r="F35" s="116">
        <v>2.4142918864772254</v>
      </c>
      <c r="G35" s="117">
        <v>2.3445366004651769</v>
      </c>
      <c r="H35" s="118">
        <v>2.6030405483885635</v>
      </c>
      <c r="I35" s="46" t="s">
        <v>2654</v>
      </c>
      <c r="J35" s="46" t="s">
        <v>2654</v>
      </c>
      <c r="K35" s="46">
        <v>2.1877281686801231</v>
      </c>
      <c r="L35" s="47">
        <v>2.7314756989527429</v>
      </c>
      <c r="M35" s="17"/>
      <c r="N35" s="17"/>
      <c r="O35" s="17"/>
      <c r="P35" s="17"/>
      <c r="Q35" s="17"/>
      <c r="R35" s="17"/>
      <c r="S35" s="17"/>
    </row>
    <row r="36" spans="1:19" x14ac:dyDescent="0.25">
      <c r="A36" s="30" t="s">
        <v>2653</v>
      </c>
      <c r="B36" s="31">
        <v>2.8497868720813289</v>
      </c>
      <c r="C36" s="35"/>
      <c r="D36" s="32">
        <v>3.2782559125643229</v>
      </c>
      <c r="E36" s="33">
        <v>2.8122059402144823</v>
      </c>
      <c r="F36" s="110">
        <v>2.7746330665253547</v>
      </c>
      <c r="G36" s="111">
        <v>2.7795397029580569</v>
      </c>
      <c r="H36" s="112">
        <v>3.0884382265485888</v>
      </c>
      <c r="I36" s="33" t="s">
        <v>2654</v>
      </c>
      <c r="J36" s="33" t="s">
        <v>2654</v>
      </c>
      <c r="K36" s="33">
        <v>2.9358446437363277</v>
      </c>
      <c r="L36" s="34">
        <v>3.5856112438389927</v>
      </c>
      <c r="M36" s="17"/>
      <c r="N36" s="17"/>
      <c r="O36" s="17"/>
      <c r="P36" s="17"/>
      <c r="Q36" s="17"/>
      <c r="R36" s="17"/>
      <c r="S36" s="17"/>
    </row>
    <row r="37" spans="1:19" x14ac:dyDescent="0.25">
      <c r="A37" s="42" t="s">
        <v>772</v>
      </c>
      <c r="B37" s="43">
        <v>3.5092258393463474</v>
      </c>
      <c r="C37" s="44"/>
      <c r="D37" s="45">
        <v>3.5842606930753478</v>
      </c>
      <c r="E37" s="46">
        <v>3.3898053792954244</v>
      </c>
      <c r="F37" s="116">
        <v>3.27667958052412</v>
      </c>
      <c r="G37" s="117">
        <v>3.3319573967449596</v>
      </c>
      <c r="H37" s="118">
        <v>4.0888425283986667</v>
      </c>
      <c r="I37" s="46" t="s">
        <v>2654</v>
      </c>
      <c r="J37" s="46" t="s">
        <v>2654</v>
      </c>
      <c r="K37" s="46">
        <v>3.7090307271085807</v>
      </c>
      <c r="L37" s="47">
        <v>4.3540146991656279</v>
      </c>
      <c r="M37" s="17"/>
      <c r="N37" s="17"/>
      <c r="O37" s="17"/>
      <c r="P37" s="17"/>
      <c r="Q37" s="17"/>
      <c r="R37" s="17"/>
      <c r="S37" s="17"/>
    </row>
    <row r="38" spans="1:19" ht="15.75" thickBot="1" x14ac:dyDescent="0.3">
      <c r="A38" s="48" t="s">
        <v>773</v>
      </c>
      <c r="B38" s="49">
        <v>4.1568101441603327</v>
      </c>
      <c r="C38" s="50"/>
      <c r="D38" s="51">
        <v>4.0495138243419664</v>
      </c>
      <c r="E38" s="52">
        <v>4.0790827215985566</v>
      </c>
      <c r="F38" s="119">
        <v>3.7156421064837266</v>
      </c>
      <c r="G38" s="120">
        <v>4.2744666589918419</v>
      </c>
      <c r="H38" s="121">
        <v>6.3733134893504673</v>
      </c>
      <c r="I38" s="52" t="s">
        <v>2654</v>
      </c>
      <c r="J38" s="52" t="s">
        <v>2654</v>
      </c>
      <c r="K38" s="52">
        <v>4.4823369759440066</v>
      </c>
      <c r="L38" s="53">
        <v>4.4956079718628814</v>
      </c>
      <c r="M38" s="17"/>
      <c r="N38" s="17"/>
      <c r="O38" s="17"/>
      <c r="P38" s="17"/>
      <c r="Q38" s="17"/>
      <c r="R38" s="17"/>
      <c r="S38" s="17"/>
    </row>
    <row r="40" spans="1:19" x14ac:dyDescent="0.25">
      <c r="A40" s="16"/>
      <c r="B40" s="17"/>
      <c r="C40" s="17"/>
      <c r="D40" s="17"/>
      <c r="E40" s="17"/>
      <c r="F40" s="17"/>
      <c r="G40" s="17"/>
      <c r="H40" s="17"/>
      <c r="I40" s="17"/>
      <c r="J40" s="17"/>
      <c r="K40" s="17"/>
      <c r="L40" s="17"/>
      <c r="M40" s="17"/>
      <c r="N40" s="17"/>
      <c r="O40" s="17"/>
      <c r="P40" s="17"/>
      <c r="Q40" s="17"/>
      <c r="R40" s="17"/>
      <c r="S40" s="17"/>
    </row>
    <row r="41" spans="1:19" ht="26.25" customHeight="1" thickBot="1" x14ac:dyDescent="0.3">
      <c r="A41" s="18" t="s">
        <v>2743</v>
      </c>
      <c r="B41" s="17"/>
      <c r="C41" s="17"/>
      <c r="D41" s="17"/>
      <c r="E41" s="17"/>
      <c r="F41" s="17"/>
      <c r="G41" s="17"/>
      <c r="H41" s="17"/>
      <c r="I41" s="17"/>
      <c r="J41" s="17"/>
      <c r="K41" s="17"/>
      <c r="L41" s="17"/>
      <c r="M41" s="17"/>
      <c r="N41" s="17"/>
      <c r="O41" s="17"/>
      <c r="P41" s="17"/>
      <c r="Q41" s="17"/>
      <c r="R41" s="17"/>
      <c r="S41" s="17"/>
    </row>
    <row r="42" spans="1:19" ht="26.25" thickBot="1" x14ac:dyDescent="0.3">
      <c r="A42" s="19" t="s">
        <v>795</v>
      </c>
      <c r="B42" s="176" t="s">
        <v>777</v>
      </c>
      <c r="C42" s="20" t="s">
        <v>2502</v>
      </c>
      <c r="D42" s="21" t="s">
        <v>8</v>
      </c>
      <c r="E42" s="22" t="s">
        <v>774</v>
      </c>
      <c r="F42" s="132" t="s">
        <v>2655</v>
      </c>
      <c r="G42" s="122" t="s">
        <v>2641</v>
      </c>
      <c r="H42" s="133" t="s">
        <v>2656</v>
      </c>
      <c r="I42" s="22" t="s">
        <v>4</v>
      </c>
      <c r="J42" s="22" t="s">
        <v>9</v>
      </c>
      <c r="K42" s="22" t="s">
        <v>5</v>
      </c>
      <c r="L42" s="23" t="s">
        <v>3</v>
      </c>
      <c r="M42" s="17"/>
      <c r="N42" s="17"/>
      <c r="O42" s="17"/>
      <c r="P42" s="17"/>
      <c r="Q42" s="17"/>
      <c r="R42" s="17"/>
      <c r="S42" s="17"/>
    </row>
    <row r="43" spans="1:19" x14ac:dyDescent="0.25">
      <c r="A43" s="24" t="s">
        <v>769</v>
      </c>
      <c r="B43" s="25">
        <v>242</v>
      </c>
      <c r="C43" s="355">
        <v>1</v>
      </c>
      <c r="D43" s="27">
        <v>27</v>
      </c>
      <c r="E43" s="28">
        <v>199</v>
      </c>
      <c r="F43" s="107">
        <v>103</v>
      </c>
      <c r="G43" s="108">
        <v>87</v>
      </c>
      <c r="H43" s="109">
        <v>9</v>
      </c>
      <c r="I43" s="28">
        <v>0</v>
      </c>
      <c r="J43" s="28">
        <v>0</v>
      </c>
      <c r="K43" s="28">
        <v>16</v>
      </c>
      <c r="L43" s="29">
        <v>0</v>
      </c>
      <c r="M43" s="17"/>
      <c r="N43" s="17"/>
      <c r="O43" s="17"/>
      <c r="P43" s="17"/>
      <c r="Q43" s="17"/>
      <c r="R43" s="17"/>
      <c r="S43" s="17"/>
    </row>
    <row r="44" spans="1:19" x14ac:dyDescent="0.25">
      <c r="A44" s="30" t="s">
        <v>775</v>
      </c>
      <c r="B44" s="31">
        <v>4.9946851002879971</v>
      </c>
      <c r="C44" s="356" t="str">
        <f>'SAMT Bloc gyn-obs'!C8</f>
        <v/>
      </c>
      <c r="D44" s="32">
        <v>3.7241025611272427</v>
      </c>
      <c r="E44" s="33">
        <v>5.1932367818498752</v>
      </c>
      <c r="F44" s="110">
        <v>5.2994614517063274</v>
      </c>
      <c r="G44" s="111">
        <v>4.8000699333657959</v>
      </c>
      <c r="H44" s="112">
        <v>7.7781673177277515</v>
      </c>
      <c r="I44" s="33" t="s">
        <v>2654</v>
      </c>
      <c r="J44" s="33" t="s">
        <v>2654</v>
      </c>
      <c r="K44" s="33">
        <v>4.6693065956958097</v>
      </c>
      <c r="L44" s="34" t="s">
        <v>2654</v>
      </c>
      <c r="M44" s="17"/>
      <c r="N44" s="17"/>
      <c r="O44" s="17"/>
      <c r="P44" s="17"/>
      <c r="Q44" s="17"/>
      <c r="R44" s="17"/>
      <c r="S44" s="17"/>
    </row>
    <row r="45" spans="1:19" ht="15.75" thickBot="1" x14ac:dyDescent="0.3">
      <c r="A45" s="30" t="s">
        <v>2652</v>
      </c>
      <c r="B45" s="31">
        <v>3.059093154706729</v>
      </c>
      <c r="C45" s="35"/>
      <c r="D45" s="32">
        <v>0.86719602931678386</v>
      </c>
      <c r="E45" s="33">
        <v>3.2840573833922986</v>
      </c>
      <c r="F45" s="110">
        <v>3.1676665904972698</v>
      </c>
      <c r="G45" s="111">
        <v>2.9007728813773275</v>
      </c>
      <c r="H45" s="112">
        <v>5.8300039461527131</v>
      </c>
      <c r="I45" s="33" t="s">
        <v>2654</v>
      </c>
      <c r="J45" s="33" t="s">
        <v>2654</v>
      </c>
      <c r="K45" s="33">
        <v>1.676951602211056</v>
      </c>
      <c r="L45" s="34" t="s">
        <v>2654</v>
      </c>
      <c r="M45" s="17"/>
      <c r="N45" s="17"/>
      <c r="O45" s="17"/>
      <c r="P45" s="17"/>
      <c r="Q45" s="17"/>
      <c r="R45" s="17"/>
      <c r="S45" s="17"/>
    </row>
    <row r="46" spans="1:19" x14ac:dyDescent="0.25">
      <c r="A46" s="36" t="s">
        <v>770</v>
      </c>
      <c r="B46" s="37">
        <v>1.8853364919494378</v>
      </c>
      <c r="C46" s="38"/>
      <c r="D46" s="39">
        <v>2.8683892914771296</v>
      </c>
      <c r="E46" s="40">
        <v>1.7254162546854994</v>
      </c>
      <c r="F46" s="113">
        <v>2.1385869034942329</v>
      </c>
      <c r="G46" s="114">
        <v>1.1777731699973941</v>
      </c>
      <c r="H46" s="115">
        <v>2.682949193915428</v>
      </c>
      <c r="I46" s="40" t="s">
        <v>2654</v>
      </c>
      <c r="J46" s="40" t="s">
        <v>2654</v>
      </c>
      <c r="K46" s="40">
        <v>2.7335816942547071</v>
      </c>
      <c r="L46" s="41" t="s">
        <v>2654</v>
      </c>
      <c r="M46" s="17"/>
      <c r="N46" s="17"/>
      <c r="O46" s="17"/>
      <c r="P46" s="17"/>
      <c r="Q46" s="17"/>
      <c r="R46" s="17"/>
      <c r="S46" s="17"/>
    </row>
    <row r="47" spans="1:19" x14ac:dyDescent="0.25">
      <c r="A47" s="42" t="s">
        <v>771</v>
      </c>
      <c r="B47" s="43">
        <v>3.1750465970206445</v>
      </c>
      <c r="C47" s="44"/>
      <c r="D47" s="45">
        <v>3.4167701021293739</v>
      </c>
      <c r="E47" s="46">
        <v>3.1322331452818042</v>
      </c>
      <c r="F47" s="116">
        <v>3.416794519630761</v>
      </c>
      <c r="G47" s="117">
        <v>2.3531020522877912</v>
      </c>
      <c r="H47" s="118">
        <v>4.4129028855101042</v>
      </c>
      <c r="I47" s="46" t="s">
        <v>2654</v>
      </c>
      <c r="J47" s="46" t="s">
        <v>2654</v>
      </c>
      <c r="K47" s="46">
        <v>3.3655819006121135</v>
      </c>
      <c r="L47" s="47" t="s">
        <v>2654</v>
      </c>
      <c r="M47" s="17"/>
      <c r="N47" s="17"/>
      <c r="O47" s="17"/>
      <c r="P47" s="17"/>
      <c r="Q47" s="17"/>
      <c r="R47" s="17"/>
      <c r="S47" s="17"/>
    </row>
    <row r="48" spans="1:19" x14ac:dyDescent="0.25">
      <c r="A48" s="30" t="s">
        <v>2653</v>
      </c>
      <c r="B48" s="31">
        <v>4.3277185787796899</v>
      </c>
      <c r="C48" s="35"/>
      <c r="D48" s="32">
        <v>3.7635500494706364</v>
      </c>
      <c r="E48" s="33">
        <v>4.6333885882735082</v>
      </c>
      <c r="F48" s="110">
        <v>4.6314986280641373</v>
      </c>
      <c r="G48" s="111">
        <v>4.5990501745940033</v>
      </c>
      <c r="H48" s="112">
        <v>6.4790697442232821</v>
      </c>
      <c r="I48" s="33" t="s">
        <v>2654</v>
      </c>
      <c r="J48" s="33" t="s">
        <v>2654</v>
      </c>
      <c r="K48" s="33">
        <v>4.5220204195875731</v>
      </c>
      <c r="L48" s="34" t="s">
        <v>2654</v>
      </c>
      <c r="M48" s="17"/>
      <c r="N48" s="17"/>
      <c r="O48" s="17"/>
      <c r="P48" s="17"/>
      <c r="Q48" s="17"/>
      <c r="R48" s="17"/>
      <c r="S48" s="17"/>
    </row>
    <row r="49" spans="1:36" x14ac:dyDescent="0.25">
      <c r="A49" s="42" t="s">
        <v>772</v>
      </c>
      <c r="B49" s="43">
        <v>6.1480263784598215</v>
      </c>
      <c r="C49" s="44"/>
      <c r="D49" s="45">
        <v>4.0467382566583403</v>
      </c>
      <c r="E49" s="46">
        <v>6.3561797088463319</v>
      </c>
      <c r="F49" s="116">
        <v>6.3079751301860263</v>
      </c>
      <c r="G49" s="117">
        <v>6.1948038408593611</v>
      </c>
      <c r="H49" s="118">
        <v>9.1869888315914707</v>
      </c>
      <c r="I49" s="46" t="s">
        <v>2654</v>
      </c>
      <c r="J49" s="46" t="s">
        <v>2654</v>
      </c>
      <c r="K49" s="46">
        <v>5.6919222453750171</v>
      </c>
      <c r="L49" s="47" t="s">
        <v>2654</v>
      </c>
      <c r="M49" s="17"/>
      <c r="N49" s="17"/>
      <c r="O49" s="17"/>
      <c r="P49" s="17"/>
      <c r="Q49" s="17"/>
      <c r="R49" s="17"/>
      <c r="S49" s="17"/>
    </row>
    <row r="50" spans="1:36" ht="15.75" thickBot="1" x14ac:dyDescent="0.3">
      <c r="A50" s="48" t="s">
        <v>773</v>
      </c>
      <c r="B50" s="49">
        <v>8.9787896253168533</v>
      </c>
      <c r="C50" s="50"/>
      <c r="D50" s="51">
        <v>4.3753314129145515</v>
      </c>
      <c r="E50" s="52">
        <v>9.6159781391776615</v>
      </c>
      <c r="F50" s="119">
        <v>9.436929440050255</v>
      </c>
      <c r="G50" s="120">
        <v>9.2434203761147682</v>
      </c>
      <c r="H50" s="121">
        <v>12.540230538024542</v>
      </c>
      <c r="I50" s="52" t="s">
        <v>2654</v>
      </c>
      <c r="J50" s="52" t="s">
        <v>2654</v>
      </c>
      <c r="K50" s="52">
        <v>7.0885336033722712</v>
      </c>
      <c r="L50" s="53" t="s">
        <v>2654</v>
      </c>
      <c r="M50" s="17"/>
      <c r="N50" s="17"/>
      <c r="O50" s="17"/>
      <c r="P50" s="17"/>
      <c r="Q50" s="17"/>
      <c r="R50" s="17"/>
      <c r="S50" s="17"/>
    </row>
    <row r="52" spans="1:36" s="17" customFormat="1" ht="15" customHeight="1" x14ac:dyDescent="0.2"/>
    <row r="53" spans="1:36" s="17" customFormat="1" ht="26.25" customHeight="1" thickBot="1" x14ac:dyDescent="0.25">
      <c r="A53" s="18" t="s">
        <v>2744</v>
      </c>
    </row>
    <row r="54" spans="1:36" s="17" customFormat="1" ht="26.25" thickBot="1" x14ac:dyDescent="0.25">
      <c r="A54" s="19" t="s">
        <v>795</v>
      </c>
      <c r="B54" s="176" t="s">
        <v>777</v>
      </c>
      <c r="C54" s="20" t="s">
        <v>2502</v>
      </c>
      <c r="D54" s="21" t="s">
        <v>8</v>
      </c>
      <c r="E54" s="22" t="s">
        <v>774</v>
      </c>
      <c r="F54" s="132" t="s">
        <v>2655</v>
      </c>
      <c r="G54" s="122" t="s">
        <v>2641</v>
      </c>
      <c r="H54" s="133" t="s">
        <v>2656</v>
      </c>
      <c r="I54" s="22" t="s">
        <v>4</v>
      </c>
      <c r="J54" s="22" t="s">
        <v>9</v>
      </c>
      <c r="K54" s="22" t="s">
        <v>5</v>
      </c>
      <c r="L54" s="23" t="s">
        <v>3</v>
      </c>
    </row>
    <row r="55" spans="1:36" s="17" customFormat="1" ht="14.25" x14ac:dyDescent="0.2">
      <c r="A55" s="24" t="s">
        <v>769</v>
      </c>
      <c r="B55" s="25">
        <v>373</v>
      </c>
      <c r="C55" s="355">
        <v>1</v>
      </c>
      <c r="D55" s="27">
        <v>29</v>
      </c>
      <c r="E55" s="28">
        <v>293</v>
      </c>
      <c r="F55" s="107">
        <v>123</v>
      </c>
      <c r="G55" s="108">
        <v>140</v>
      </c>
      <c r="H55" s="109">
        <v>30</v>
      </c>
      <c r="I55" s="28">
        <v>1</v>
      </c>
      <c r="J55" s="28">
        <v>0</v>
      </c>
      <c r="K55" s="28">
        <v>33</v>
      </c>
      <c r="L55" s="29">
        <v>17</v>
      </c>
      <c r="AI55" s="186"/>
      <c r="AJ55" s="186"/>
    </row>
    <row r="56" spans="1:36" s="17" customFormat="1" ht="14.25" x14ac:dyDescent="0.2">
      <c r="A56" s="30" t="s">
        <v>775</v>
      </c>
      <c r="B56" s="31">
        <v>5.3117362101076964</v>
      </c>
      <c r="C56" s="356" t="str">
        <f>'SAMT Anesthésio'!C8</f>
        <v/>
      </c>
      <c r="D56" s="32">
        <v>4.9637881822149144</v>
      </c>
      <c r="E56" s="33">
        <v>5.5414395202190905</v>
      </c>
      <c r="F56" s="110">
        <v>4.980857634242172</v>
      </c>
      <c r="G56" s="111">
        <v>5.7835185872127157</v>
      </c>
      <c r="H56" s="112">
        <v>6.7101229400875244</v>
      </c>
      <c r="I56" s="33">
        <v>7.8651593894096896</v>
      </c>
      <c r="J56" s="33" t="s">
        <v>2654</v>
      </c>
      <c r="K56" s="33">
        <v>3.9927697968152436</v>
      </c>
      <c r="L56" s="34">
        <v>4.3564357045547926</v>
      </c>
      <c r="AI56" s="186"/>
      <c r="AJ56" s="186"/>
    </row>
    <row r="57" spans="1:36" s="17" customFormat="1" thickBot="1" x14ac:dyDescent="0.25">
      <c r="A57" s="30" t="s">
        <v>2652</v>
      </c>
      <c r="B57" s="31">
        <v>2.3500997214369002</v>
      </c>
      <c r="C57" s="35"/>
      <c r="D57" s="32">
        <v>0.60987654655229528</v>
      </c>
      <c r="E57" s="33">
        <v>2.4544095072796215</v>
      </c>
      <c r="F57" s="110">
        <v>1.4802421684433025</v>
      </c>
      <c r="G57" s="111">
        <v>2.6192161543467258</v>
      </c>
      <c r="H57" s="112">
        <v>3.8612974722864561</v>
      </c>
      <c r="I57" s="33">
        <v>0</v>
      </c>
      <c r="J57" s="33" t="s">
        <v>2654</v>
      </c>
      <c r="K57" s="33">
        <v>2.2537016251991577</v>
      </c>
      <c r="L57" s="34">
        <v>1.0342708288609301</v>
      </c>
      <c r="AI57" s="186"/>
      <c r="AJ57" s="186"/>
    </row>
    <row r="58" spans="1:36" s="17" customFormat="1" ht="14.25" x14ac:dyDescent="0.2">
      <c r="A58" s="36" t="s">
        <v>770</v>
      </c>
      <c r="B58" s="37">
        <v>3.2137962208995074</v>
      </c>
      <c r="C58" s="38"/>
      <c r="D58" s="39">
        <v>4.4705080016909982</v>
      </c>
      <c r="E58" s="40">
        <v>3.4328151705473915</v>
      </c>
      <c r="F58" s="113">
        <v>3.5103277883963475</v>
      </c>
      <c r="G58" s="114">
        <v>3.6169754797821554</v>
      </c>
      <c r="H58" s="115">
        <v>3.1743618162538523</v>
      </c>
      <c r="I58" s="40">
        <v>7.8651593894096896</v>
      </c>
      <c r="J58" s="40" t="s">
        <v>2654</v>
      </c>
      <c r="K58" s="40">
        <v>1.9662781653309227</v>
      </c>
      <c r="L58" s="41">
        <v>3.4196248344713451</v>
      </c>
      <c r="AI58" s="186"/>
      <c r="AJ58" s="186"/>
    </row>
    <row r="59" spans="1:36" s="17" customFormat="1" ht="14.25" x14ac:dyDescent="0.2">
      <c r="A59" s="42" t="s">
        <v>771</v>
      </c>
      <c r="B59" s="43">
        <v>4.0534396873209566</v>
      </c>
      <c r="C59" s="44"/>
      <c r="D59" s="45">
        <v>4.699107796602771</v>
      </c>
      <c r="E59" s="46">
        <v>4.1671127320836376</v>
      </c>
      <c r="F59" s="116">
        <v>4.1464794510138878</v>
      </c>
      <c r="G59" s="117">
        <v>4.2145570717089411</v>
      </c>
      <c r="H59" s="118">
        <v>4.170434394897562</v>
      </c>
      <c r="I59" s="46">
        <v>7.8651593894096896</v>
      </c>
      <c r="J59" s="46" t="s">
        <v>2654</v>
      </c>
      <c r="K59" s="46">
        <v>2.5125223288503635</v>
      </c>
      <c r="L59" s="47">
        <v>3.8770598381232251</v>
      </c>
      <c r="AI59" s="186"/>
      <c r="AJ59" s="186"/>
    </row>
    <row r="60" spans="1:36" s="17" customFormat="1" ht="14.25" x14ac:dyDescent="0.2">
      <c r="A60" s="30" t="s">
        <v>2653</v>
      </c>
      <c r="B60" s="31">
        <v>4.8844309695465116</v>
      </c>
      <c r="C60" s="35"/>
      <c r="D60" s="32">
        <v>4.8844309695465116</v>
      </c>
      <c r="E60" s="33">
        <v>4.9914776709067628</v>
      </c>
      <c r="F60" s="110">
        <v>4.8804861806656845</v>
      </c>
      <c r="G60" s="111">
        <v>5.1999553556650113</v>
      </c>
      <c r="H60" s="112">
        <v>5.7846783952049048</v>
      </c>
      <c r="I60" s="33">
        <v>7.8651593894096896</v>
      </c>
      <c r="J60" s="33" t="s">
        <v>2654</v>
      </c>
      <c r="K60" s="33">
        <v>3.5924558115709893</v>
      </c>
      <c r="L60" s="34">
        <v>4.2244473920727774</v>
      </c>
      <c r="AI60" s="186"/>
      <c r="AJ60" s="186"/>
    </row>
    <row r="61" spans="1:36" s="17" customFormat="1" ht="14.25" x14ac:dyDescent="0.2">
      <c r="A61" s="42" t="s">
        <v>772</v>
      </c>
      <c r="B61" s="43">
        <v>5.7988655814882621</v>
      </c>
      <c r="C61" s="44"/>
      <c r="D61" s="45">
        <v>5.3242714413648926</v>
      </c>
      <c r="E61" s="46">
        <v>5.953057895448234</v>
      </c>
      <c r="F61" s="116">
        <v>5.5066596164604817</v>
      </c>
      <c r="G61" s="117">
        <v>6.6026512023489765</v>
      </c>
      <c r="H61" s="118">
        <v>7.8856443323793677</v>
      </c>
      <c r="I61" s="46">
        <v>7.8651593894096896</v>
      </c>
      <c r="J61" s="46" t="s">
        <v>2654</v>
      </c>
      <c r="K61" s="46">
        <v>4.5923327129948763</v>
      </c>
      <c r="L61" s="47">
        <v>4.5660291887249862</v>
      </c>
      <c r="AI61" s="186"/>
      <c r="AJ61" s="186"/>
    </row>
    <row r="62" spans="1:36" s="17" customFormat="1" ht="15.75" customHeight="1" thickBot="1" x14ac:dyDescent="0.25">
      <c r="A62" s="48" t="s">
        <v>773</v>
      </c>
      <c r="B62" s="49">
        <v>7.2771371299396472</v>
      </c>
      <c r="C62" s="50"/>
      <c r="D62" s="51">
        <v>5.6392983303978497</v>
      </c>
      <c r="E62" s="52">
        <v>7.7943230154729184</v>
      </c>
      <c r="F62" s="119">
        <v>6.2606624698314777</v>
      </c>
      <c r="G62" s="120">
        <v>8.02780861176611</v>
      </c>
      <c r="H62" s="121">
        <v>12.15243312428569</v>
      </c>
      <c r="I62" s="52">
        <v>7.8651593894096896</v>
      </c>
      <c r="J62" s="52" t="s">
        <v>2654</v>
      </c>
      <c r="K62" s="52">
        <v>6.3588874691024069</v>
      </c>
      <c r="L62" s="53">
        <v>5.6781156057847655</v>
      </c>
      <c r="X62" s="186"/>
      <c r="Y62" s="186"/>
      <c r="Z62" s="186"/>
      <c r="AI62" s="186"/>
      <c r="AJ62" s="186"/>
    </row>
    <row r="63" spans="1:36" s="17" customFormat="1" ht="15" customHeight="1" x14ac:dyDescent="0.2">
      <c r="X63" s="186"/>
      <c r="Y63" s="186"/>
      <c r="Z63" s="186"/>
      <c r="AI63" s="186"/>
      <c r="AJ63" s="186"/>
    </row>
    <row r="64" spans="1:36" s="17" customFormat="1" ht="15" customHeight="1" x14ac:dyDescent="0.2">
      <c r="A64" s="16"/>
      <c r="X64" s="186"/>
      <c r="Y64" s="186"/>
      <c r="Z64" s="186"/>
      <c r="AI64" s="186"/>
      <c r="AJ64" s="186"/>
    </row>
    <row r="65" spans="1:19" ht="26.25" customHeight="1" thickBot="1" x14ac:dyDescent="0.3">
      <c r="A65" s="18" t="s">
        <v>2745</v>
      </c>
      <c r="B65" s="17"/>
      <c r="C65" s="17"/>
      <c r="D65" s="17"/>
      <c r="E65" s="17"/>
      <c r="F65" s="17"/>
      <c r="G65" s="17"/>
      <c r="H65" s="17"/>
      <c r="I65" s="17"/>
      <c r="J65" s="17"/>
      <c r="K65" s="17"/>
      <c r="L65" s="17"/>
      <c r="M65" s="17"/>
      <c r="N65" s="17"/>
      <c r="O65" s="17"/>
      <c r="P65" s="17"/>
      <c r="Q65" s="17"/>
      <c r="R65" s="17"/>
      <c r="S65" s="17"/>
    </row>
    <row r="66" spans="1:19" ht="26.25" thickBot="1" x14ac:dyDescent="0.3">
      <c r="A66" s="19" t="s">
        <v>795</v>
      </c>
      <c r="B66" s="176" t="s">
        <v>777</v>
      </c>
      <c r="C66" s="20" t="s">
        <v>2502</v>
      </c>
      <c r="D66" s="21" t="s">
        <v>8</v>
      </c>
      <c r="E66" s="22" t="s">
        <v>774</v>
      </c>
      <c r="F66" s="132" t="s">
        <v>2655</v>
      </c>
      <c r="G66" s="122" t="s">
        <v>2641</v>
      </c>
      <c r="H66" s="133" t="s">
        <v>2656</v>
      </c>
      <c r="I66" s="22" t="s">
        <v>4</v>
      </c>
      <c r="J66" s="22" t="s">
        <v>9</v>
      </c>
      <c r="K66" s="22" t="s">
        <v>5</v>
      </c>
      <c r="L66" s="23" t="s">
        <v>3</v>
      </c>
      <c r="M66" s="17"/>
      <c r="N66" s="17"/>
      <c r="O66" s="17"/>
      <c r="P66" s="17"/>
      <c r="Q66" s="17"/>
      <c r="R66" s="17"/>
      <c r="S66" s="17"/>
    </row>
    <row r="67" spans="1:19" x14ac:dyDescent="0.25">
      <c r="A67" s="24" t="s">
        <v>769</v>
      </c>
      <c r="B67" s="25">
        <v>369</v>
      </c>
      <c r="C67" s="355">
        <v>1</v>
      </c>
      <c r="D67" s="27">
        <v>28</v>
      </c>
      <c r="E67" s="28">
        <v>316</v>
      </c>
      <c r="F67" s="107">
        <v>114</v>
      </c>
      <c r="G67" s="108">
        <v>144</v>
      </c>
      <c r="H67" s="109">
        <v>58</v>
      </c>
      <c r="I67" s="28">
        <v>1</v>
      </c>
      <c r="J67" s="28">
        <v>1</v>
      </c>
      <c r="K67" s="28">
        <v>23</v>
      </c>
      <c r="L67" s="29">
        <v>0</v>
      </c>
      <c r="M67" s="17"/>
      <c r="N67" s="17"/>
      <c r="O67" s="17"/>
      <c r="P67" s="17"/>
      <c r="Q67" s="17"/>
      <c r="R67" s="17"/>
      <c r="S67" s="17"/>
    </row>
    <row r="68" spans="1:19" x14ac:dyDescent="0.25">
      <c r="A68" s="30" t="s">
        <v>775</v>
      </c>
      <c r="B68" s="31">
        <v>126.01799662667052</v>
      </c>
      <c r="C68" s="356" t="str">
        <f>'SAMT Urgences méd-chir'!C8</f>
        <v/>
      </c>
      <c r="D68" s="32">
        <v>123.4267664644815</v>
      </c>
      <c r="E68" s="33">
        <v>125.60393103942168</v>
      </c>
      <c r="F68" s="110">
        <v>123.17008544587524</v>
      </c>
      <c r="G68" s="111">
        <v>124.66166708569173</v>
      </c>
      <c r="H68" s="112">
        <v>132.72711047047966</v>
      </c>
      <c r="I68" s="33">
        <v>164.27089250290521</v>
      </c>
      <c r="J68" s="33">
        <v>108.57073476923077</v>
      </c>
      <c r="K68" s="33">
        <v>133.95684602202519</v>
      </c>
      <c r="L68" s="34" t="s">
        <v>2654</v>
      </c>
      <c r="M68" s="17"/>
      <c r="N68" s="17"/>
      <c r="O68" s="17"/>
      <c r="P68" s="17"/>
      <c r="Q68" s="17"/>
      <c r="R68" s="17"/>
      <c r="S68" s="17"/>
    </row>
    <row r="69" spans="1:19" ht="15.75" thickBot="1" x14ac:dyDescent="0.3">
      <c r="A69" s="30" t="s">
        <v>2652</v>
      </c>
      <c r="B69" s="31">
        <v>79.884944751470357</v>
      </c>
      <c r="C69" s="35"/>
      <c r="D69" s="32">
        <v>35.643001318460293</v>
      </c>
      <c r="E69" s="33">
        <v>83.286717080500679</v>
      </c>
      <c r="F69" s="110">
        <v>83.179585421471486</v>
      </c>
      <c r="G69" s="111">
        <v>88.023544810249632</v>
      </c>
      <c r="H69" s="112">
        <v>69.946163187649304</v>
      </c>
      <c r="I69" s="33">
        <v>0</v>
      </c>
      <c r="J69" s="33">
        <v>0</v>
      </c>
      <c r="K69" s="33">
        <v>73.363507696465149</v>
      </c>
      <c r="L69" s="34" t="s">
        <v>2654</v>
      </c>
      <c r="M69" s="17"/>
      <c r="N69" s="17"/>
      <c r="O69" s="17"/>
      <c r="P69" s="17"/>
      <c r="Q69" s="17"/>
      <c r="R69" s="17"/>
      <c r="S69" s="17"/>
    </row>
    <row r="70" spans="1:19" x14ac:dyDescent="0.25">
      <c r="A70" s="36" t="s">
        <v>770</v>
      </c>
      <c r="B70" s="37">
        <v>75.771376527591968</v>
      </c>
      <c r="C70" s="38"/>
      <c r="D70" s="39">
        <v>88.703170902213884</v>
      </c>
      <c r="E70" s="40">
        <v>75.700993972548162</v>
      </c>
      <c r="F70" s="113">
        <v>75.517588592855176</v>
      </c>
      <c r="G70" s="114">
        <v>75.079436393639554</v>
      </c>
      <c r="H70" s="115">
        <v>79.961131131206017</v>
      </c>
      <c r="I70" s="40">
        <v>164.27089250290521</v>
      </c>
      <c r="J70" s="40">
        <v>108.57073476923077</v>
      </c>
      <c r="K70" s="40">
        <v>75.805022396401213</v>
      </c>
      <c r="L70" s="41" t="s">
        <v>2654</v>
      </c>
      <c r="M70" s="17"/>
      <c r="N70" s="17"/>
      <c r="O70" s="17"/>
      <c r="P70" s="17"/>
      <c r="Q70" s="17"/>
      <c r="R70" s="17"/>
      <c r="S70" s="17"/>
    </row>
    <row r="71" spans="1:19" x14ac:dyDescent="0.25">
      <c r="A71" s="42" t="s">
        <v>771</v>
      </c>
      <c r="B71" s="43">
        <v>89.614588795041314</v>
      </c>
      <c r="C71" s="44"/>
      <c r="D71" s="45">
        <v>109.57452680564266</v>
      </c>
      <c r="E71" s="46">
        <v>88.509965073127205</v>
      </c>
      <c r="F71" s="116">
        <v>87.221685814382781</v>
      </c>
      <c r="G71" s="117">
        <v>86.865510131182916</v>
      </c>
      <c r="H71" s="118">
        <v>99.410278930416013</v>
      </c>
      <c r="I71" s="46">
        <v>164.27089250290521</v>
      </c>
      <c r="J71" s="46">
        <v>108.57073476923077</v>
      </c>
      <c r="K71" s="46">
        <v>101.57765832350498</v>
      </c>
      <c r="L71" s="47" t="s">
        <v>2654</v>
      </c>
      <c r="M71" s="17"/>
      <c r="N71" s="17"/>
      <c r="O71" s="17"/>
      <c r="P71" s="17"/>
      <c r="Q71" s="17"/>
      <c r="R71" s="17"/>
      <c r="S71" s="17"/>
    </row>
    <row r="72" spans="1:19" x14ac:dyDescent="0.25">
      <c r="A72" s="30" t="s">
        <v>2653</v>
      </c>
      <c r="B72" s="31">
        <v>106.2705065462257</v>
      </c>
      <c r="C72" s="35"/>
      <c r="D72" s="32">
        <v>122.39454783106189</v>
      </c>
      <c r="E72" s="33">
        <v>104.06455481909535</v>
      </c>
      <c r="F72" s="110">
        <v>100.34662149705477</v>
      </c>
      <c r="G72" s="111">
        <v>103.80739069051995</v>
      </c>
      <c r="H72" s="112">
        <v>113.70325063104633</v>
      </c>
      <c r="I72" s="33">
        <v>164.27089250290521</v>
      </c>
      <c r="J72" s="33">
        <v>108.57073476923077</v>
      </c>
      <c r="K72" s="33">
        <v>110.8331840047988</v>
      </c>
      <c r="L72" s="34" t="s">
        <v>2654</v>
      </c>
      <c r="M72" s="17"/>
      <c r="N72" s="17"/>
      <c r="O72" s="17"/>
      <c r="P72" s="17"/>
      <c r="Q72" s="17"/>
      <c r="R72" s="17"/>
      <c r="S72" s="17"/>
    </row>
    <row r="73" spans="1:19" x14ac:dyDescent="0.25">
      <c r="A73" s="42" t="s">
        <v>772</v>
      </c>
      <c r="B73" s="43">
        <v>124.83787760832348</v>
      </c>
      <c r="C73" s="44"/>
      <c r="D73" s="45">
        <v>134.46997593021223</v>
      </c>
      <c r="E73" s="46">
        <v>122.04090222991532</v>
      </c>
      <c r="F73" s="116">
        <v>116.42380437782401</v>
      </c>
      <c r="G73" s="117">
        <v>120.87705866590676</v>
      </c>
      <c r="H73" s="118">
        <v>148.00397219272568</v>
      </c>
      <c r="I73" s="46">
        <v>164.27089250290521</v>
      </c>
      <c r="J73" s="46">
        <v>108.57073476923077</v>
      </c>
      <c r="K73" s="46">
        <v>136.55917386883891</v>
      </c>
      <c r="L73" s="47" t="s">
        <v>2654</v>
      </c>
      <c r="M73" s="17"/>
      <c r="N73" s="17"/>
      <c r="O73" s="17"/>
      <c r="P73" s="17"/>
      <c r="Q73" s="17"/>
      <c r="R73" s="17"/>
      <c r="S73" s="17"/>
    </row>
    <row r="74" spans="1:19" ht="15.75" thickBot="1" x14ac:dyDescent="0.3">
      <c r="A74" s="48" t="s">
        <v>773</v>
      </c>
      <c r="B74" s="49">
        <v>163.4403896342165</v>
      </c>
      <c r="C74" s="50"/>
      <c r="D74" s="51">
        <v>144.09108747458689</v>
      </c>
      <c r="E74" s="52">
        <v>155.20465909542114</v>
      </c>
      <c r="F74" s="119">
        <v>139.89255422241339</v>
      </c>
      <c r="G74" s="120">
        <v>151.22116592164744</v>
      </c>
      <c r="H74" s="121">
        <v>180.32396986003792</v>
      </c>
      <c r="I74" s="52">
        <v>164.27089250290521</v>
      </c>
      <c r="J74" s="52">
        <v>108.57073476923077</v>
      </c>
      <c r="K74" s="52">
        <v>214.71296786538778</v>
      </c>
      <c r="L74" s="53" t="s">
        <v>2654</v>
      </c>
      <c r="M74" s="17"/>
      <c r="N74" s="17"/>
      <c r="O74" s="17"/>
      <c r="P74" s="17"/>
      <c r="Q74" s="17"/>
      <c r="R74" s="17"/>
      <c r="S74" s="17"/>
    </row>
    <row r="75" spans="1:19" x14ac:dyDescent="0.25">
      <c r="A75" s="17"/>
      <c r="B75" s="17"/>
      <c r="C75" s="17"/>
      <c r="D75" s="17"/>
      <c r="E75" s="17"/>
      <c r="F75" s="17"/>
      <c r="G75" s="17"/>
      <c r="H75" s="17"/>
      <c r="I75" s="17"/>
      <c r="J75" s="17"/>
      <c r="K75" s="17"/>
      <c r="L75" s="17"/>
      <c r="M75" s="17"/>
      <c r="N75" s="17"/>
      <c r="O75" s="17"/>
      <c r="P75" s="17"/>
      <c r="Q75" s="17"/>
      <c r="R75" s="17"/>
      <c r="S75" s="17"/>
    </row>
    <row r="76" spans="1:19" x14ac:dyDescent="0.25">
      <c r="A76" s="16"/>
      <c r="B76" s="17"/>
      <c r="C76" s="17"/>
      <c r="D76" s="17"/>
      <c r="E76" s="17"/>
      <c r="F76" s="17"/>
      <c r="G76" s="17"/>
      <c r="H76" s="17"/>
      <c r="I76" s="17"/>
      <c r="J76" s="17"/>
      <c r="K76" s="17"/>
      <c r="L76" s="17"/>
      <c r="M76" s="17"/>
      <c r="N76" s="17"/>
      <c r="O76" s="17"/>
      <c r="P76" s="17"/>
      <c r="Q76" s="17"/>
      <c r="R76" s="17"/>
      <c r="S76" s="17"/>
    </row>
    <row r="77" spans="1:19" ht="26.25" customHeight="1" thickBot="1" x14ac:dyDescent="0.3">
      <c r="A77" s="18" t="s">
        <v>2746</v>
      </c>
      <c r="B77" s="17"/>
      <c r="C77" s="17"/>
      <c r="D77" s="17"/>
      <c r="E77" s="17"/>
      <c r="F77" s="17"/>
      <c r="G77" s="17"/>
      <c r="H77" s="17"/>
      <c r="I77" s="17"/>
      <c r="J77" s="17"/>
      <c r="K77" s="17"/>
      <c r="L77" s="17"/>
      <c r="M77" s="17"/>
      <c r="N77" s="17"/>
      <c r="O77" s="17"/>
      <c r="P77" s="17"/>
      <c r="Q77" s="17"/>
      <c r="R77" s="17"/>
      <c r="S77" s="17"/>
    </row>
    <row r="78" spans="1:19" ht="26.25" thickBot="1" x14ac:dyDescent="0.3">
      <c r="A78" s="19" t="s">
        <v>795</v>
      </c>
      <c r="B78" s="176" t="s">
        <v>777</v>
      </c>
      <c r="C78" s="20" t="s">
        <v>2502</v>
      </c>
      <c r="D78" s="21" t="s">
        <v>8</v>
      </c>
      <c r="E78" s="22" t="s">
        <v>774</v>
      </c>
      <c r="F78" s="132" t="s">
        <v>2655</v>
      </c>
      <c r="G78" s="122" t="s">
        <v>2641</v>
      </c>
      <c r="H78" s="133" t="s">
        <v>2656</v>
      </c>
      <c r="I78" s="22" t="s">
        <v>4</v>
      </c>
      <c r="J78" s="22" t="s">
        <v>9</v>
      </c>
      <c r="K78" s="22" t="s">
        <v>5</v>
      </c>
      <c r="L78" s="23" t="s">
        <v>3</v>
      </c>
      <c r="M78" s="17"/>
      <c r="N78" s="17"/>
      <c r="O78" s="17"/>
      <c r="P78" s="17"/>
      <c r="Q78" s="17"/>
      <c r="R78" s="17"/>
      <c r="S78" s="17"/>
    </row>
    <row r="79" spans="1:19" x14ac:dyDescent="0.25">
      <c r="A79" s="24" t="s">
        <v>769</v>
      </c>
      <c r="B79" s="25">
        <v>808</v>
      </c>
      <c r="C79" s="355">
        <v>1</v>
      </c>
      <c r="D79" s="27">
        <v>29</v>
      </c>
      <c r="E79" s="28">
        <v>394</v>
      </c>
      <c r="F79" s="107">
        <v>123</v>
      </c>
      <c r="G79" s="108">
        <v>151</v>
      </c>
      <c r="H79" s="109">
        <v>120</v>
      </c>
      <c r="I79" s="28">
        <v>50</v>
      </c>
      <c r="J79" s="28">
        <v>100</v>
      </c>
      <c r="K79" s="28">
        <v>219</v>
      </c>
      <c r="L79" s="29">
        <v>16</v>
      </c>
      <c r="M79" s="17"/>
      <c r="N79" s="17"/>
      <c r="O79" s="17"/>
      <c r="P79" s="17"/>
      <c r="Q79" s="17"/>
      <c r="R79" s="17"/>
      <c r="S79" s="17"/>
    </row>
    <row r="80" spans="1:19" x14ac:dyDescent="0.25">
      <c r="A80" s="30" t="s">
        <v>775</v>
      </c>
      <c r="B80" s="31">
        <v>0.35623759660613197</v>
      </c>
      <c r="C80" s="356" t="str">
        <f>'SAMT Labo danalyse méd-bio'!C8</f>
        <v/>
      </c>
      <c r="D80" s="32">
        <v>0.21374658593177071</v>
      </c>
      <c r="E80" s="33">
        <v>0.31219453162915567</v>
      </c>
      <c r="F80" s="110">
        <v>0.23748994685090544</v>
      </c>
      <c r="G80" s="111">
        <v>0.31289877404058597</v>
      </c>
      <c r="H80" s="112">
        <v>0.38788055932581234</v>
      </c>
      <c r="I80" s="33">
        <v>0.43811985044589397</v>
      </c>
      <c r="J80" s="33">
        <v>0.46313662887073137</v>
      </c>
      <c r="K80" s="33">
        <v>0.39132597433766764</v>
      </c>
      <c r="L80" s="34">
        <v>0.29478986340805086</v>
      </c>
      <c r="M80" s="17"/>
      <c r="N80" s="17"/>
      <c r="O80" s="17"/>
      <c r="P80" s="17"/>
      <c r="Q80" s="17"/>
      <c r="R80" s="17"/>
      <c r="S80" s="17"/>
    </row>
    <row r="81" spans="1:19" ht="15.75" thickBot="1" x14ac:dyDescent="0.3">
      <c r="A81" s="30" t="s">
        <v>2652</v>
      </c>
      <c r="B81" s="31">
        <v>0.21001756810673153</v>
      </c>
      <c r="C81" s="35"/>
      <c r="D81" s="32">
        <v>6.1799928453483345E-2</v>
      </c>
      <c r="E81" s="33">
        <v>0.15897504325101036</v>
      </c>
      <c r="F81" s="110">
        <v>6.2316054972062135E-2</v>
      </c>
      <c r="G81" s="111">
        <v>0.13510218583417583</v>
      </c>
      <c r="H81" s="112">
        <v>0.21114538290486071</v>
      </c>
      <c r="I81" s="33">
        <v>0.20587818367745039</v>
      </c>
      <c r="J81" s="33">
        <v>0.30718567720921414</v>
      </c>
      <c r="K81" s="33">
        <v>0.22117323203001465</v>
      </c>
      <c r="L81" s="34">
        <v>9.3795858957019557E-2</v>
      </c>
      <c r="M81" s="17"/>
      <c r="N81" s="17"/>
      <c r="O81" s="17"/>
      <c r="P81" s="17"/>
      <c r="Q81" s="17"/>
      <c r="R81" s="17"/>
      <c r="S81" s="17"/>
    </row>
    <row r="82" spans="1:19" x14ac:dyDescent="0.25">
      <c r="A82" s="36" t="s">
        <v>770</v>
      </c>
      <c r="B82" s="37">
        <v>0.20034490399185217</v>
      </c>
      <c r="C82" s="38"/>
      <c r="D82" s="39">
        <v>0.15963725090134012</v>
      </c>
      <c r="E82" s="40">
        <v>0.1964228457612481</v>
      </c>
      <c r="F82" s="113">
        <v>0.17856256506516546</v>
      </c>
      <c r="G82" s="114">
        <v>0.21460988722231744</v>
      </c>
      <c r="H82" s="115">
        <v>0.24400155657420006</v>
      </c>
      <c r="I82" s="40">
        <v>0.27382977744771758</v>
      </c>
      <c r="J82" s="40">
        <v>0.21645732086142783</v>
      </c>
      <c r="K82" s="40">
        <v>0.22516487291594126</v>
      </c>
      <c r="L82" s="41">
        <v>0.18951499889362422</v>
      </c>
      <c r="M82" s="17"/>
      <c r="N82" s="17"/>
      <c r="O82" s="17"/>
      <c r="P82" s="17"/>
      <c r="Q82" s="17"/>
      <c r="R82" s="17"/>
      <c r="S82" s="17"/>
    </row>
    <row r="83" spans="1:19" x14ac:dyDescent="0.25">
      <c r="A83" s="42" t="s">
        <v>771</v>
      </c>
      <c r="B83" s="43">
        <v>0.23908209444020084</v>
      </c>
      <c r="C83" s="44"/>
      <c r="D83" s="45">
        <v>0.17908263507896019</v>
      </c>
      <c r="E83" s="46">
        <v>0.22541618692707047</v>
      </c>
      <c r="F83" s="116">
        <v>0.20050004248615577</v>
      </c>
      <c r="G83" s="117">
        <v>0.2385894603102901</v>
      </c>
      <c r="H83" s="118">
        <v>0.28347882143493014</v>
      </c>
      <c r="I83" s="46">
        <v>0.33392655247250613</v>
      </c>
      <c r="J83" s="46">
        <v>0.28400171189793355</v>
      </c>
      <c r="K83" s="46">
        <v>0.27346868881276609</v>
      </c>
      <c r="L83" s="47">
        <v>0.2309130959777386</v>
      </c>
      <c r="M83" s="17"/>
      <c r="N83" s="17"/>
      <c r="O83" s="17"/>
      <c r="P83" s="17"/>
      <c r="Q83" s="17"/>
      <c r="R83" s="17"/>
      <c r="S83" s="17"/>
    </row>
    <row r="84" spans="1:19" x14ac:dyDescent="0.25">
      <c r="A84" s="30" t="s">
        <v>2653</v>
      </c>
      <c r="B84" s="31">
        <v>0.30793521030672866</v>
      </c>
      <c r="C84" s="35"/>
      <c r="D84" s="32">
        <v>0.19546165500873205</v>
      </c>
      <c r="E84" s="33">
        <v>0.27767185566979802</v>
      </c>
      <c r="F84" s="110">
        <v>0.224613481845997</v>
      </c>
      <c r="G84" s="111">
        <v>0.28457868624596594</v>
      </c>
      <c r="H84" s="112">
        <v>0.34401869639034116</v>
      </c>
      <c r="I84" s="33">
        <v>0.38638270590884405</v>
      </c>
      <c r="J84" s="33">
        <v>0.39186510700815491</v>
      </c>
      <c r="K84" s="33">
        <v>0.33221507726544491</v>
      </c>
      <c r="L84" s="34">
        <v>0.27058287439682305</v>
      </c>
      <c r="M84" s="17"/>
      <c r="N84" s="17"/>
      <c r="O84" s="17"/>
      <c r="P84" s="17"/>
      <c r="Q84" s="17"/>
      <c r="R84" s="17"/>
      <c r="S84" s="17"/>
    </row>
    <row r="85" spans="1:19" x14ac:dyDescent="0.25">
      <c r="A85" s="42" t="s">
        <v>772</v>
      </c>
      <c r="B85" s="43">
        <v>0.39360570962253766</v>
      </c>
      <c r="C85" s="44"/>
      <c r="D85" s="45">
        <v>0.23309253851453454</v>
      </c>
      <c r="E85" s="46">
        <v>0.34709786587131369</v>
      </c>
      <c r="F85" s="116">
        <v>0.26256563025629059</v>
      </c>
      <c r="G85" s="117">
        <v>0.34436752296690115</v>
      </c>
      <c r="H85" s="118">
        <v>0.40658091095450044</v>
      </c>
      <c r="I85" s="46">
        <v>0.47607398613495233</v>
      </c>
      <c r="J85" s="46">
        <v>0.5145081186553041</v>
      </c>
      <c r="K85" s="46">
        <v>0.42314948760596416</v>
      </c>
      <c r="L85" s="47">
        <v>0.35863306337659673</v>
      </c>
      <c r="M85" s="17"/>
      <c r="N85" s="17"/>
      <c r="O85" s="17"/>
      <c r="P85" s="17"/>
      <c r="Q85" s="17"/>
      <c r="R85" s="17"/>
      <c r="S85" s="17"/>
    </row>
    <row r="86" spans="1:19" ht="15.75" thickBot="1" x14ac:dyDescent="0.3">
      <c r="A86" s="48" t="s">
        <v>773</v>
      </c>
      <c r="B86" s="49">
        <v>0.52700993593997081</v>
      </c>
      <c r="C86" s="50"/>
      <c r="D86" s="51">
        <v>0.26005226115686564</v>
      </c>
      <c r="E86" s="52">
        <v>0.44051139538217104</v>
      </c>
      <c r="F86" s="119">
        <v>0.29871973443176575</v>
      </c>
      <c r="G86" s="120">
        <v>0.40483498681639962</v>
      </c>
      <c r="H86" s="121">
        <v>0.55856056198037796</v>
      </c>
      <c r="I86" s="52">
        <v>0.64388951779987824</v>
      </c>
      <c r="J86" s="52">
        <v>0.74853999793484738</v>
      </c>
      <c r="K86" s="52">
        <v>0.54777003949253644</v>
      </c>
      <c r="L86" s="53">
        <v>0.41753920630238006</v>
      </c>
      <c r="M86" s="17"/>
      <c r="N86" s="17"/>
      <c r="O86" s="17"/>
      <c r="P86" s="17"/>
      <c r="Q86" s="17"/>
      <c r="R86" s="17"/>
      <c r="S86" s="17"/>
    </row>
    <row r="87" spans="1:19" x14ac:dyDescent="0.25">
      <c r="A87" s="17"/>
      <c r="B87" s="17"/>
      <c r="C87" s="17"/>
      <c r="D87" s="17"/>
      <c r="E87" s="17"/>
      <c r="F87" s="17"/>
      <c r="G87" s="17"/>
      <c r="H87" s="17"/>
      <c r="I87" s="17"/>
      <c r="J87" s="17"/>
      <c r="K87" s="17"/>
      <c r="L87" s="17"/>
      <c r="M87" s="17"/>
      <c r="N87" s="17"/>
      <c r="O87" s="17"/>
      <c r="P87" s="17"/>
      <c r="Q87" s="17"/>
      <c r="R87" s="17"/>
      <c r="S87" s="17"/>
    </row>
    <row r="88" spans="1:19" x14ac:dyDescent="0.25">
      <c r="A88" s="16"/>
      <c r="B88" s="17"/>
      <c r="C88" s="17"/>
      <c r="D88" s="17"/>
      <c r="E88" s="17"/>
      <c r="F88" s="17"/>
      <c r="G88" s="17"/>
      <c r="H88" s="17"/>
      <c r="I88" s="17"/>
      <c r="J88" s="17"/>
      <c r="K88" s="17"/>
      <c r="L88" s="17"/>
      <c r="M88" s="17"/>
      <c r="N88" s="17"/>
      <c r="O88" s="17"/>
      <c r="P88" s="17"/>
      <c r="Q88" s="17"/>
      <c r="R88" s="17"/>
      <c r="S88" s="17"/>
    </row>
    <row r="89" spans="1:19" ht="26.25" customHeight="1" thickBot="1" x14ac:dyDescent="0.3">
      <c r="A89" s="18" t="s">
        <v>2747</v>
      </c>
      <c r="B89" s="17"/>
      <c r="C89" s="17"/>
      <c r="D89" s="17"/>
      <c r="E89" s="17"/>
      <c r="F89" s="17"/>
      <c r="G89" s="17"/>
      <c r="H89" s="17"/>
      <c r="I89" s="17"/>
      <c r="J89" s="17"/>
      <c r="K89" s="17"/>
      <c r="L89" s="17"/>
      <c r="M89" s="17"/>
      <c r="N89" s="17"/>
      <c r="O89" s="17"/>
      <c r="P89" s="17"/>
      <c r="Q89" s="17"/>
      <c r="R89" s="17"/>
      <c r="S89" s="17"/>
    </row>
    <row r="90" spans="1:19" ht="26.25" thickBot="1" x14ac:dyDescent="0.3">
      <c r="A90" s="19" t="s">
        <v>795</v>
      </c>
      <c r="B90" s="176" t="s">
        <v>777</v>
      </c>
      <c r="C90" s="20" t="s">
        <v>2502</v>
      </c>
      <c r="D90" s="21" t="s">
        <v>8</v>
      </c>
      <c r="E90" s="22" t="s">
        <v>774</v>
      </c>
      <c r="F90" s="132" t="s">
        <v>2655</v>
      </c>
      <c r="G90" s="122" t="s">
        <v>2641</v>
      </c>
      <c r="H90" s="133" t="s">
        <v>2656</v>
      </c>
      <c r="I90" s="22" t="s">
        <v>4</v>
      </c>
      <c r="J90" s="22" t="s">
        <v>9</v>
      </c>
      <c r="K90" s="22" t="s">
        <v>5</v>
      </c>
      <c r="L90" s="23" t="s">
        <v>3</v>
      </c>
      <c r="M90" s="17"/>
      <c r="N90" s="17"/>
      <c r="O90" s="17"/>
      <c r="P90" s="17"/>
      <c r="Q90" s="17"/>
      <c r="R90" s="17"/>
      <c r="S90" s="17"/>
    </row>
    <row r="91" spans="1:19" x14ac:dyDescent="0.25">
      <c r="A91" s="24" t="s">
        <v>769</v>
      </c>
      <c r="B91" s="25">
        <v>185</v>
      </c>
      <c r="C91" s="355">
        <v>1</v>
      </c>
      <c r="D91" s="27">
        <v>24</v>
      </c>
      <c r="E91" s="28">
        <v>126</v>
      </c>
      <c r="F91" s="107">
        <v>72</v>
      </c>
      <c r="G91" s="108">
        <v>42</v>
      </c>
      <c r="H91" s="109">
        <v>12</v>
      </c>
      <c r="I91" s="28">
        <v>0</v>
      </c>
      <c r="J91" s="28">
        <v>1</v>
      </c>
      <c r="K91" s="28">
        <v>17</v>
      </c>
      <c r="L91" s="29">
        <v>17</v>
      </c>
      <c r="M91" s="17"/>
      <c r="N91" s="17"/>
      <c r="O91" s="17"/>
      <c r="P91" s="17"/>
      <c r="Q91" s="17"/>
      <c r="R91" s="17"/>
      <c r="S91" s="17"/>
    </row>
    <row r="92" spans="1:19" x14ac:dyDescent="0.25">
      <c r="A92" s="30" t="s">
        <v>775</v>
      </c>
      <c r="B92" s="31">
        <v>0.29753071758903615</v>
      </c>
      <c r="C92" s="356" t="str">
        <f>'SAMT Labo danatomo-patho'!C8</f>
        <v/>
      </c>
      <c r="D92" s="32">
        <v>0.27303227935278013</v>
      </c>
      <c r="E92" s="33">
        <v>0.29256056379364842</v>
      </c>
      <c r="F92" s="110">
        <v>0.25620423549417132</v>
      </c>
      <c r="G92" s="111">
        <v>0.33398366042176209</v>
      </c>
      <c r="H92" s="112">
        <v>0.36571769539210991</v>
      </c>
      <c r="I92" s="33" t="s">
        <v>2654</v>
      </c>
      <c r="J92" s="33">
        <v>0.3590971610234675</v>
      </c>
      <c r="K92" s="33">
        <v>0.38852199386266179</v>
      </c>
      <c r="L92" s="34">
        <v>0.27434152675391582</v>
      </c>
      <c r="M92" s="17"/>
      <c r="N92" s="17"/>
      <c r="O92" s="17"/>
      <c r="P92" s="17"/>
      <c r="Q92" s="17"/>
      <c r="R92" s="17"/>
      <c r="S92" s="17"/>
    </row>
    <row r="93" spans="1:19" ht="15.75" thickBot="1" x14ac:dyDescent="0.3">
      <c r="A93" s="30" t="s">
        <v>2652</v>
      </c>
      <c r="B93" s="31">
        <v>0.19467096807622253</v>
      </c>
      <c r="C93" s="35"/>
      <c r="D93" s="32">
        <v>0.35225476580956638</v>
      </c>
      <c r="E93" s="33">
        <v>0.12808488279996924</v>
      </c>
      <c r="F93" s="110">
        <v>0.12484150650977513</v>
      </c>
      <c r="G93" s="111">
        <v>0.12343185066464205</v>
      </c>
      <c r="H93" s="112">
        <v>7.8330308061996354E-2</v>
      </c>
      <c r="I93" s="33" t="s">
        <v>2654</v>
      </c>
      <c r="J93" s="33">
        <v>0</v>
      </c>
      <c r="K93" s="33">
        <v>0.27353506874265887</v>
      </c>
      <c r="L93" s="34">
        <v>0.17533453227374723</v>
      </c>
      <c r="M93" s="17"/>
      <c r="N93" s="17"/>
      <c r="O93" s="17"/>
      <c r="P93" s="17"/>
      <c r="Q93" s="17"/>
      <c r="R93" s="17"/>
      <c r="S93" s="17"/>
    </row>
    <row r="94" spans="1:19" x14ac:dyDescent="0.25">
      <c r="A94" s="36" t="s">
        <v>770</v>
      </c>
      <c r="B94" s="37">
        <v>0.12898880470225246</v>
      </c>
      <c r="C94" s="38"/>
      <c r="D94" s="39">
        <v>0.10795062755315507</v>
      </c>
      <c r="E94" s="40">
        <v>0.14048078324799512</v>
      </c>
      <c r="F94" s="113">
        <v>0.12602497138536278</v>
      </c>
      <c r="G94" s="114">
        <v>0.19526963050698529</v>
      </c>
      <c r="H94" s="115">
        <v>0.29690992056564502</v>
      </c>
      <c r="I94" s="40" t="s">
        <v>2654</v>
      </c>
      <c r="J94" s="40">
        <v>0.3590971610234675</v>
      </c>
      <c r="K94" s="40">
        <v>0.20796380332723441</v>
      </c>
      <c r="L94" s="41">
        <v>0.13208093680023517</v>
      </c>
      <c r="M94" s="17"/>
      <c r="N94" s="17"/>
      <c r="O94" s="17"/>
      <c r="P94" s="17"/>
      <c r="Q94" s="17"/>
      <c r="R94" s="17"/>
      <c r="S94" s="17"/>
    </row>
    <row r="95" spans="1:19" x14ac:dyDescent="0.25">
      <c r="A95" s="42" t="s">
        <v>771</v>
      </c>
      <c r="B95" s="43">
        <v>0.17897691665934101</v>
      </c>
      <c r="C95" s="44"/>
      <c r="D95" s="45">
        <v>0.14317138707379834</v>
      </c>
      <c r="E95" s="46">
        <v>0.18980566542881055</v>
      </c>
      <c r="F95" s="116">
        <v>0.16562166719227439</v>
      </c>
      <c r="G95" s="117">
        <v>0.28328561461525315</v>
      </c>
      <c r="H95" s="118">
        <v>0.32119414182926131</v>
      </c>
      <c r="I95" s="46" t="s">
        <v>2654</v>
      </c>
      <c r="J95" s="46">
        <v>0.3590971610234675</v>
      </c>
      <c r="K95" s="46">
        <v>0.24484343393212843</v>
      </c>
      <c r="L95" s="47">
        <v>0.16089195284263297</v>
      </c>
      <c r="M95" s="17"/>
      <c r="N95" s="17"/>
      <c r="O95" s="17"/>
      <c r="P95" s="17"/>
      <c r="Q95" s="17"/>
      <c r="R95" s="17"/>
      <c r="S95" s="17"/>
    </row>
    <row r="96" spans="1:19" x14ac:dyDescent="0.25">
      <c r="A96" s="30" t="s">
        <v>2653</v>
      </c>
      <c r="B96" s="31">
        <v>0.25696434806722751</v>
      </c>
      <c r="C96" s="35"/>
      <c r="D96" s="32">
        <v>0.17837869659389693</v>
      </c>
      <c r="E96" s="33">
        <v>0.29423418522506228</v>
      </c>
      <c r="F96" s="110">
        <v>0.22571242209204712</v>
      </c>
      <c r="G96" s="111">
        <v>0.32946434853681705</v>
      </c>
      <c r="H96" s="112">
        <v>0.34033504722021368</v>
      </c>
      <c r="I96" s="33" t="s">
        <v>2654</v>
      </c>
      <c r="J96" s="33">
        <v>0.3590971610234675</v>
      </c>
      <c r="K96" s="33">
        <v>0.31552865689895326</v>
      </c>
      <c r="L96" s="34">
        <v>0.1952302032113627</v>
      </c>
      <c r="M96" s="17"/>
      <c r="N96" s="17"/>
      <c r="O96" s="17"/>
      <c r="P96" s="17"/>
      <c r="Q96" s="17"/>
      <c r="R96" s="17"/>
      <c r="S96" s="17"/>
    </row>
    <row r="97" spans="1:19" x14ac:dyDescent="0.25">
      <c r="A97" s="42" t="s">
        <v>772</v>
      </c>
      <c r="B97" s="43">
        <v>0.34668615244540796</v>
      </c>
      <c r="C97" s="44"/>
      <c r="D97" s="45">
        <v>0.23949944148794639</v>
      </c>
      <c r="E97" s="46">
        <v>0.3480098864461646</v>
      </c>
      <c r="F97" s="116">
        <v>0.31430026669697519</v>
      </c>
      <c r="G97" s="117">
        <v>0.36249295540640558</v>
      </c>
      <c r="H97" s="118">
        <v>0.4188646302195938</v>
      </c>
      <c r="I97" s="46" t="s">
        <v>2654</v>
      </c>
      <c r="J97" s="46">
        <v>0.3590971610234675</v>
      </c>
      <c r="K97" s="46">
        <v>0.44590389171936046</v>
      </c>
      <c r="L97" s="47">
        <v>0.40112081983884612</v>
      </c>
      <c r="M97" s="17"/>
      <c r="N97" s="17"/>
      <c r="O97" s="17"/>
      <c r="P97" s="17"/>
      <c r="Q97" s="17"/>
      <c r="R97" s="17"/>
      <c r="S97" s="17"/>
    </row>
    <row r="98" spans="1:19" ht="15.75" thickBot="1" x14ac:dyDescent="0.3">
      <c r="A98" s="48" t="s">
        <v>773</v>
      </c>
      <c r="B98" s="49">
        <v>0.47802712080925569</v>
      </c>
      <c r="C98" s="50"/>
      <c r="D98" s="51">
        <v>0.31865561570608003</v>
      </c>
      <c r="E98" s="52">
        <v>0.46801819505116438</v>
      </c>
      <c r="F98" s="119">
        <v>0.47169774838285211</v>
      </c>
      <c r="G98" s="120">
        <v>0.43178219069996016</v>
      </c>
      <c r="H98" s="121">
        <v>0.47174173022457822</v>
      </c>
      <c r="I98" s="52" t="s">
        <v>2654</v>
      </c>
      <c r="J98" s="52">
        <v>0.3590971610234675</v>
      </c>
      <c r="K98" s="52">
        <v>0.61425409260048558</v>
      </c>
      <c r="L98" s="53">
        <v>0.53278824204061581</v>
      </c>
      <c r="M98" s="17"/>
      <c r="N98" s="17"/>
      <c r="O98" s="17"/>
      <c r="P98" s="17"/>
      <c r="Q98" s="17"/>
      <c r="R98" s="17"/>
      <c r="S98" s="17"/>
    </row>
    <row r="99" spans="1:19" x14ac:dyDescent="0.25">
      <c r="A99" s="17"/>
      <c r="B99" s="17"/>
      <c r="C99" s="17"/>
      <c r="D99" s="17"/>
      <c r="E99" s="17"/>
      <c r="F99" s="17"/>
      <c r="G99" s="17"/>
      <c r="H99" s="17"/>
      <c r="I99" s="17"/>
      <c r="J99" s="17"/>
      <c r="K99" s="17"/>
      <c r="L99" s="17"/>
      <c r="M99" s="17"/>
      <c r="N99" s="17"/>
      <c r="O99" s="17"/>
      <c r="P99" s="17"/>
      <c r="Q99" s="17"/>
      <c r="R99" s="17"/>
      <c r="S99" s="17"/>
    </row>
    <row r="101" spans="1:19" ht="26.25" customHeight="1" thickBot="1" x14ac:dyDescent="0.3">
      <c r="A101" s="18" t="s">
        <v>2748</v>
      </c>
      <c r="B101" s="17"/>
      <c r="C101" s="17"/>
      <c r="D101" s="17"/>
      <c r="E101" s="17"/>
      <c r="F101" s="17"/>
      <c r="G101" s="17"/>
      <c r="H101" s="17"/>
      <c r="I101" s="17"/>
      <c r="J101" s="17"/>
      <c r="K101" s="17"/>
      <c r="L101" s="17"/>
      <c r="M101" s="17"/>
      <c r="N101" s="17"/>
      <c r="O101" s="17"/>
      <c r="P101" s="17"/>
      <c r="Q101" s="17"/>
      <c r="R101" s="17"/>
      <c r="S101" s="17"/>
    </row>
    <row r="102" spans="1:19" ht="26.25" thickBot="1" x14ac:dyDescent="0.3">
      <c r="A102" s="19" t="s">
        <v>795</v>
      </c>
      <c r="B102" s="176" t="s">
        <v>777</v>
      </c>
      <c r="C102" s="20" t="s">
        <v>2502</v>
      </c>
      <c r="D102" s="21" t="s">
        <v>8</v>
      </c>
      <c r="E102" s="22" t="s">
        <v>774</v>
      </c>
      <c r="F102" s="132" t="s">
        <v>2655</v>
      </c>
      <c r="G102" s="122" t="s">
        <v>2641</v>
      </c>
      <c r="H102" s="133" t="s">
        <v>2656</v>
      </c>
      <c r="I102" s="22" t="s">
        <v>4</v>
      </c>
      <c r="J102" s="22" t="s">
        <v>9</v>
      </c>
      <c r="K102" s="22" t="s">
        <v>5</v>
      </c>
      <c r="L102" s="23" t="s">
        <v>3</v>
      </c>
      <c r="M102" s="17"/>
      <c r="N102" s="17"/>
      <c r="O102" s="17"/>
      <c r="P102" s="17"/>
      <c r="Q102" s="17"/>
      <c r="R102" s="17"/>
      <c r="S102" s="17"/>
    </row>
    <row r="103" spans="1:19" x14ac:dyDescent="0.25">
      <c r="A103" s="24" t="s">
        <v>769</v>
      </c>
      <c r="B103" s="25">
        <v>757</v>
      </c>
      <c r="C103" s="355">
        <v>1</v>
      </c>
      <c r="D103" s="27">
        <v>29</v>
      </c>
      <c r="E103" s="28">
        <v>411</v>
      </c>
      <c r="F103" s="107">
        <v>123</v>
      </c>
      <c r="G103" s="108">
        <v>158</v>
      </c>
      <c r="H103" s="109">
        <v>130</v>
      </c>
      <c r="I103" s="28">
        <v>45</v>
      </c>
      <c r="J103" s="28">
        <v>79</v>
      </c>
      <c r="K103" s="28">
        <v>176</v>
      </c>
      <c r="L103" s="29">
        <v>17</v>
      </c>
      <c r="M103" s="17"/>
      <c r="N103" s="17"/>
      <c r="O103" s="17"/>
      <c r="P103" s="17"/>
      <c r="Q103" s="17"/>
      <c r="R103" s="17"/>
      <c r="S103" s="17"/>
    </row>
    <row r="104" spans="1:19" x14ac:dyDescent="0.25">
      <c r="A104" s="30" t="s">
        <v>775</v>
      </c>
      <c r="B104" s="31">
        <v>7.0138362110283605</v>
      </c>
      <c r="C104" s="356" t="str">
        <f>'SAMT imagerie'!C8</f>
        <v/>
      </c>
      <c r="D104" s="32">
        <v>1.8242056044710235</v>
      </c>
      <c r="E104" s="33">
        <v>5.3325296642208846</v>
      </c>
      <c r="F104" s="110">
        <v>1.7735936413396187</v>
      </c>
      <c r="G104" s="111">
        <v>3.606499750536698</v>
      </c>
      <c r="H104" s="112">
        <v>10.79762087327086</v>
      </c>
      <c r="I104" s="33">
        <v>9.7568625880842941</v>
      </c>
      <c r="J104" s="33">
        <v>10.43509574942772</v>
      </c>
      <c r="K104" s="33">
        <v>10.006486150196194</v>
      </c>
      <c r="L104" s="34">
        <v>2.3723184777005448</v>
      </c>
      <c r="M104" s="17"/>
      <c r="N104" s="17"/>
      <c r="O104" s="17"/>
      <c r="P104" s="17"/>
      <c r="Q104" s="17"/>
      <c r="R104" s="17"/>
      <c r="S104" s="17"/>
    </row>
    <row r="105" spans="1:19" ht="15.75" thickBot="1" x14ac:dyDescent="0.3">
      <c r="A105" s="30" t="s">
        <v>2652</v>
      </c>
      <c r="B105" s="31">
        <v>19.803217412294856</v>
      </c>
      <c r="C105" s="35"/>
      <c r="D105" s="32">
        <v>0.87939273855671796</v>
      </c>
      <c r="E105" s="33">
        <v>16.649324106887519</v>
      </c>
      <c r="F105" s="110">
        <v>0.86937663018609834</v>
      </c>
      <c r="G105" s="111">
        <v>12.928746790072733</v>
      </c>
      <c r="H105" s="112">
        <v>25.04070034205731</v>
      </c>
      <c r="I105" s="33">
        <v>20.399328498979582</v>
      </c>
      <c r="J105" s="33">
        <v>21.330252169850702</v>
      </c>
      <c r="K105" s="33">
        <v>26.441658762396266</v>
      </c>
      <c r="L105" s="34">
        <v>1.6932090956885066</v>
      </c>
      <c r="M105" s="17"/>
      <c r="N105" s="17"/>
      <c r="O105" s="17"/>
      <c r="P105" s="17"/>
      <c r="Q105" s="17"/>
      <c r="R105" s="17"/>
      <c r="S105" s="17"/>
    </row>
    <row r="106" spans="1:19" x14ac:dyDescent="0.25">
      <c r="A106" s="36" t="s">
        <v>770</v>
      </c>
      <c r="B106" s="37">
        <v>1.125508295678765</v>
      </c>
      <c r="C106" s="38"/>
      <c r="D106" s="39">
        <v>1.3801623585403717</v>
      </c>
      <c r="E106" s="40">
        <v>1.0777596139102261</v>
      </c>
      <c r="F106" s="113">
        <v>1.0717138023554111</v>
      </c>
      <c r="G106" s="114">
        <v>1.0474846888390059</v>
      </c>
      <c r="H106" s="115">
        <v>1.483691201401153</v>
      </c>
      <c r="I106" s="40">
        <v>2.0202541723008469</v>
      </c>
      <c r="J106" s="40">
        <v>1.4690319028260939</v>
      </c>
      <c r="K106" s="40">
        <v>1.1186062810524247</v>
      </c>
      <c r="L106" s="41">
        <v>1.4239150612240008</v>
      </c>
      <c r="M106" s="17"/>
      <c r="N106" s="17"/>
      <c r="O106" s="17"/>
      <c r="P106" s="17"/>
      <c r="Q106" s="17"/>
      <c r="R106" s="17"/>
      <c r="S106" s="17"/>
    </row>
    <row r="107" spans="1:19" x14ac:dyDescent="0.25">
      <c r="A107" s="42" t="s">
        <v>771</v>
      </c>
      <c r="B107" s="43">
        <v>1.4785713224772208</v>
      </c>
      <c r="C107" s="44"/>
      <c r="D107" s="45">
        <v>1.5304444824831587</v>
      </c>
      <c r="E107" s="46">
        <v>1.3377881056506722</v>
      </c>
      <c r="F107" s="116">
        <v>1.2677907207439034</v>
      </c>
      <c r="G107" s="117">
        <v>1.2613639178360132</v>
      </c>
      <c r="H107" s="118">
        <v>1.7674534180937509</v>
      </c>
      <c r="I107" s="46">
        <v>2.6457806663779779</v>
      </c>
      <c r="J107" s="46">
        <v>2.0199896636086505</v>
      </c>
      <c r="K107" s="46">
        <v>1.5639228874883879</v>
      </c>
      <c r="L107" s="47">
        <v>1.5068175045985488</v>
      </c>
      <c r="M107" s="17"/>
      <c r="N107" s="17"/>
      <c r="O107" s="17"/>
      <c r="P107" s="17"/>
      <c r="Q107" s="17"/>
      <c r="R107" s="17"/>
      <c r="S107" s="17"/>
    </row>
    <row r="108" spans="1:19" x14ac:dyDescent="0.25">
      <c r="A108" s="30" t="s">
        <v>2653</v>
      </c>
      <c r="B108" s="31">
        <v>1.9421974136960511</v>
      </c>
      <c r="C108" s="35"/>
      <c r="D108" s="32">
        <v>1.6356991928232985</v>
      </c>
      <c r="E108" s="33">
        <v>1.7440507733201298</v>
      </c>
      <c r="F108" s="110">
        <v>1.4741372376555149</v>
      </c>
      <c r="G108" s="111">
        <v>1.6467128567012153</v>
      </c>
      <c r="H108" s="112">
        <v>2.4314411117237316</v>
      </c>
      <c r="I108" s="33">
        <v>3.854007262298055</v>
      </c>
      <c r="J108" s="33">
        <v>3.0585866813949787</v>
      </c>
      <c r="K108" s="33">
        <v>2.1144792563912729</v>
      </c>
      <c r="L108" s="34">
        <v>1.9739642821411503</v>
      </c>
      <c r="M108" s="17"/>
      <c r="N108" s="17"/>
      <c r="O108" s="17"/>
      <c r="P108" s="17"/>
      <c r="Q108" s="17"/>
      <c r="R108" s="17"/>
      <c r="S108" s="17"/>
    </row>
    <row r="109" spans="1:19" x14ac:dyDescent="0.25">
      <c r="A109" s="42" t="s">
        <v>772</v>
      </c>
      <c r="B109" s="43">
        <v>3.1840266918295579</v>
      </c>
      <c r="C109" s="44"/>
      <c r="D109" s="45">
        <v>1.9162123542762737</v>
      </c>
      <c r="E109" s="46">
        <v>2.5948756346032713</v>
      </c>
      <c r="F109" s="116">
        <v>1.8551823472311859</v>
      </c>
      <c r="G109" s="117">
        <v>2.1677989337579544</v>
      </c>
      <c r="H109" s="118">
        <v>4.2189224820789857</v>
      </c>
      <c r="I109" s="46">
        <v>7.9769069817246381</v>
      </c>
      <c r="J109" s="46">
        <v>5.4486488375436046</v>
      </c>
      <c r="K109" s="46">
        <v>3.4650089395445187</v>
      </c>
      <c r="L109" s="47">
        <v>2.5579299852260555</v>
      </c>
      <c r="M109" s="17"/>
      <c r="N109" s="17"/>
      <c r="O109" s="17"/>
      <c r="P109" s="17"/>
      <c r="Q109" s="17"/>
      <c r="R109" s="17"/>
      <c r="S109" s="17"/>
    </row>
    <row r="110" spans="1:19" ht="15.75" thickBot="1" x14ac:dyDescent="0.3">
      <c r="A110" s="48" t="s">
        <v>773</v>
      </c>
      <c r="B110" s="49">
        <v>7.5902018904358917</v>
      </c>
      <c r="C110" s="50"/>
      <c r="D110" s="51">
        <v>2.0737836595702652</v>
      </c>
      <c r="E110" s="52">
        <v>4.7854644576282297</v>
      </c>
      <c r="F110" s="119">
        <v>3.1903769774181314</v>
      </c>
      <c r="G110" s="120">
        <v>3.5381990163905539</v>
      </c>
      <c r="H110" s="121">
        <v>21.573718025289988</v>
      </c>
      <c r="I110" s="52">
        <v>14.273848412217037</v>
      </c>
      <c r="J110" s="52">
        <v>21.874238444738612</v>
      </c>
      <c r="K110" s="52">
        <v>10.595288036745934</v>
      </c>
      <c r="L110" s="53">
        <v>2.8310551631511927</v>
      </c>
      <c r="M110" s="17"/>
      <c r="N110" s="17"/>
      <c r="O110" s="17"/>
      <c r="P110" s="17"/>
      <c r="Q110" s="17"/>
      <c r="R110" s="17"/>
      <c r="S110" s="17"/>
    </row>
    <row r="111" spans="1:19" x14ac:dyDescent="0.25">
      <c r="A111" s="17"/>
      <c r="B111" s="17"/>
      <c r="C111" s="17"/>
      <c r="D111" s="17"/>
      <c r="E111" s="17"/>
      <c r="F111" s="17"/>
      <c r="G111" s="17"/>
      <c r="H111" s="17"/>
      <c r="I111" s="17"/>
      <c r="J111" s="17"/>
      <c r="K111" s="17"/>
      <c r="L111" s="17"/>
      <c r="M111" s="17"/>
      <c r="N111" s="17"/>
      <c r="O111" s="17"/>
      <c r="P111" s="17"/>
      <c r="Q111" s="17"/>
      <c r="R111" s="17"/>
      <c r="S111" s="17"/>
    </row>
    <row r="112" spans="1:19" x14ac:dyDescent="0.25">
      <c r="A112" s="16"/>
      <c r="B112" s="17"/>
      <c r="C112" s="17"/>
      <c r="D112" s="17"/>
      <c r="E112" s="17"/>
      <c r="F112" s="17"/>
      <c r="G112" s="17"/>
      <c r="H112" s="17"/>
      <c r="I112" s="17"/>
      <c r="J112" s="17"/>
      <c r="K112" s="17"/>
      <c r="L112" s="17"/>
      <c r="M112" s="17"/>
      <c r="N112" s="17"/>
      <c r="O112" s="17"/>
      <c r="P112" s="17"/>
      <c r="Q112" s="17"/>
      <c r="R112" s="17"/>
      <c r="S112" s="17"/>
    </row>
    <row r="113" spans="1:19" ht="26.25" customHeight="1" thickBot="1" x14ac:dyDescent="0.3">
      <c r="A113" s="18" t="s">
        <v>2749</v>
      </c>
      <c r="B113" s="17"/>
      <c r="C113" s="17"/>
      <c r="D113" s="17"/>
      <c r="E113" s="17"/>
      <c r="F113" s="17"/>
      <c r="G113" s="17"/>
      <c r="H113" s="17"/>
      <c r="I113" s="17"/>
      <c r="J113" s="17"/>
      <c r="K113" s="17"/>
      <c r="L113" s="17"/>
      <c r="M113" s="17"/>
      <c r="N113" s="17"/>
      <c r="O113" s="17"/>
      <c r="P113" s="17"/>
      <c r="Q113" s="17"/>
      <c r="R113" s="17"/>
      <c r="S113" s="17"/>
    </row>
    <row r="114" spans="1:19" ht="26.25" thickBot="1" x14ac:dyDescent="0.3">
      <c r="A114" s="19" t="s">
        <v>795</v>
      </c>
      <c r="B114" s="176" t="s">
        <v>777</v>
      </c>
      <c r="C114" s="20" t="s">
        <v>2502</v>
      </c>
      <c r="D114" s="21" t="s">
        <v>8</v>
      </c>
      <c r="E114" s="22" t="s">
        <v>774</v>
      </c>
      <c r="F114" s="132" t="s">
        <v>2655</v>
      </c>
      <c r="G114" s="122" t="s">
        <v>2641</v>
      </c>
      <c r="H114" s="133" t="s">
        <v>2656</v>
      </c>
      <c r="I114" s="22" t="s">
        <v>4</v>
      </c>
      <c r="J114" s="22" t="s">
        <v>9</v>
      </c>
      <c r="K114" s="22" t="s">
        <v>5</v>
      </c>
      <c r="L114" s="23" t="s">
        <v>3</v>
      </c>
      <c r="M114" s="17"/>
      <c r="N114" s="17"/>
      <c r="O114" s="17"/>
      <c r="P114" s="17"/>
      <c r="Q114" s="17"/>
      <c r="R114" s="17"/>
      <c r="S114" s="17"/>
    </row>
    <row r="115" spans="1:19" x14ac:dyDescent="0.25">
      <c r="A115" s="24" t="s">
        <v>769</v>
      </c>
      <c r="B115" s="25">
        <v>76</v>
      </c>
      <c r="C115" s="355">
        <v>1</v>
      </c>
      <c r="D115" s="27">
        <v>22</v>
      </c>
      <c r="E115" s="28">
        <v>35</v>
      </c>
      <c r="F115" s="107">
        <v>33</v>
      </c>
      <c r="G115" s="108">
        <v>2</v>
      </c>
      <c r="H115" s="109">
        <v>0</v>
      </c>
      <c r="I115" s="28">
        <v>0</v>
      </c>
      <c r="J115" s="28">
        <v>0</v>
      </c>
      <c r="K115" s="28">
        <v>4</v>
      </c>
      <c r="L115" s="29">
        <v>15</v>
      </c>
      <c r="M115" s="17"/>
      <c r="N115" s="17"/>
      <c r="O115" s="17"/>
      <c r="P115" s="17"/>
      <c r="Q115" s="17"/>
      <c r="R115" s="17"/>
      <c r="S115" s="17"/>
    </row>
    <row r="116" spans="1:19" x14ac:dyDescent="0.25">
      <c r="A116" s="30" t="s">
        <v>775</v>
      </c>
      <c r="B116" s="31">
        <v>5.0606366656440391</v>
      </c>
      <c r="C116" s="356" t="str">
        <f>'SAMT Méd nuclé'!C8</f>
        <v/>
      </c>
      <c r="D116" s="32">
        <v>5.0088931503471228</v>
      </c>
      <c r="E116" s="33">
        <v>5.0712071965641741</v>
      </c>
      <c r="F116" s="110">
        <v>4.4281526970484899</v>
      </c>
      <c r="G116" s="111">
        <v>15.681606438572981</v>
      </c>
      <c r="H116" s="112" t="s">
        <v>2654</v>
      </c>
      <c r="I116" s="33" t="s">
        <v>2654</v>
      </c>
      <c r="J116" s="33" t="s">
        <v>2654</v>
      </c>
      <c r="K116" s="33">
        <v>7.5726641378401478</v>
      </c>
      <c r="L116" s="34">
        <v>4.4419885900135823</v>
      </c>
      <c r="M116" s="17"/>
      <c r="N116" s="17"/>
      <c r="O116" s="17"/>
      <c r="P116" s="17"/>
      <c r="Q116" s="17"/>
      <c r="R116" s="17"/>
      <c r="S116" s="17"/>
    </row>
    <row r="117" spans="1:19" ht="15.75" thickBot="1" x14ac:dyDescent="0.3">
      <c r="A117" s="30" t="s">
        <v>2652</v>
      </c>
      <c r="B117" s="31">
        <v>6.535066035953621</v>
      </c>
      <c r="C117" s="35"/>
      <c r="D117" s="32">
        <v>5.8148130714517583</v>
      </c>
      <c r="E117" s="33">
        <v>7.8166388929527768</v>
      </c>
      <c r="F117" s="110">
        <v>7.3859833858989745</v>
      </c>
      <c r="G117" s="111">
        <v>7.0514708489458933</v>
      </c>
      <c r="H117" s="112" t="s">
        <v>2654</v>
      </c>
      <c r="I117" s="33" t="s">
        <v>2654</v>
      </c>
      <c r="J117" s="33" t="s">
        <v>2654</v>
      </c>
      <c r="K117" s="33">
        <v>7.5268530402462721</v>
      </c>
      <c r="L117" s="34">
        <v>2.6548089284262373</v>
      </c>
      <c r="M117" s="17"/>
      <c r="N117" s="17"/>
      <c r="O117" s="17"/>
      <c r="P117" s="17"/>
      <c r="Q117" s="17"/>
      <c r="R117" s="17"/>
      <c r="S117" s="17"/>
    </row>
    <row r="118" spans="1:19" x14ac:dyDescent="0.25">
      <c r="A118" s="36" t="s">
        <v>770</v>
      </c>
      <c r="B118" s="37">
        <v>2.2876489182747548</v>
      </c>
      <c r="C118" s="38"/>
      <c r="D118" s="39">
        <v>2.5219974609370204</v>
      </c>
      <c r="E118" s="40">
        <v>2.2801149224430484</v>
      </c>
      <c r="F118" s="113">
        <v>2.2650469307796364</v>
      </c>
      <c r="G118" s="114">
        <v>10.040429759416266</v>
      </c>
      <c r="H118" s="115" t="s">
        <v>2654</v>
      </c>
      <c r="I118" s="40" t="s">
        <v>2654</v>
      </c>
      <c r="J118" s="40" t="s">
        <v>2654</v>
      </c>
      <c r="K118" s="40">
        <v>2.9050795769221489</v>
      </c>
      <c r="L118" s="41">
        <v>2.2946717935357093</v>
      </c>
      <c r="M118" s="17"/>
      <c r="N118" s="17"/>
      <c r="O118" s="17"/>
      <c r="P118" s="17"/>
      <c r="Q118" s="17"/>
      <c r="R118" s="17"/>
      <c r="S118" s="17"/>
    </row>
    <row r="119" spans="1:19" x14ac:dyDescent="0.25">
      <c r="A119" s="42" t="s">
        <v>771</v>
      </c>
      <c r="B119" s="43">
        <v>2.6497106806920345</v>
      </c>
      <c r="C119" s="44"/>
      <c r="D119" s="45">
        <v>2.7705392448100508</v>
      </c>
      <c r="E119" s="46">
        <v>2.5849193725919624</v>
      </c>
      <c r="F119" s="116">
        <v>2.5716048372241556</v>
      </c>
      <c r="G119" s="117">
        <v>12.155871014100033</v>
      </c>
      <c r="H119" s="118" t="s">
        <v>2654</v>
      </c>
      <c r="I119" s="46" t="s">
        <v>2654</v>
      </c>
      <c r="J119" s="46" t="s">
        <v>2654</v>
      </c>
      <c r="K119" s="46">
        <v>2.9747180680219345</v>
      </c>
      <c r="L119" s="47">
        <v>2.5200250761379066</v>
      </c>
      <c r="M119" s="17"/>
      <c r="N119" s="17"/>
      <c r="O119" s="17"/>
      <c r="P119" s="17"/>
      <c r="Q119" s="17"/>
      <c r="R119" s="17"/>
      <c r="S119" s="17"/>
    </row>
    <row r="120" spans="1:19" x14ac:dyDescent="0.25">
      <c r="A120" s="30" t="s">
        <v>2653</v>
      </c>
      <c r="B120" s="31">
        <v>3.1108442844066251</v>
      </c>
      <c r="C120" s="35"/>
      <c r="D120" s="32">
        <v>3.171821927322628</v>
      </c>
      <c r="E120" s="33">
        <v>2.9865504506339313</v>
      </c>
      <c r="F120" s="110">
        <v>2.8425770107561052</v>
      </c>
      <c r="G120" s="111">
        <v>15.681606438572981</v>
      </c>
      <c r="H120" s="112" t="s">
        <v>2654</v>
      </c>
      <c r="I120" s="33" t="s">
        <v>2654</v>
      </c>
      <c r="J120" s="33" t="s">
        <v>2654</v>
      </c>
      <c r="K120" s="33">
        <v>3.418969381966499</v>
      </c>
      <c r="L120" s="34">
        <v>3.7042860946046945</v>
      </c>
      <c r="M120" s="17"/>
      <c r="N120" s="17"/>
      <c r="O120" s="17"/>
      <c r="P120" s="17"/>
      <c r="Q120" s="17"/>
      <c r="R120" s="17"/>
      <c r="S120" s="17"/>
    </row>
    <row r="121" spans="1:19" x14ac:dyDescent="0.25">
      <c r="A121" s="42" t="s">
        <v>772</v>
      </c>
      <c r="B121" s="43">
        <v>4.574815504927976</v>
      </c>
      <c r="C121" s="44"/>
      <c r="D121" s="45">
        <v>4.5385879898521653</v>
      </c>
      <c r="E121" s="46">
        <v>3.888182294020615</v>
      </c>
      <c r="F121" s="116">
        <v>3.6718947948600742</v>
      </c>
      <c r="G121" s="117">
        <v>19.207341863045926</v>
      </c>
      <c r="H121" s="118" t="s">
        <v>2654</v>
      </c>
      <c r="I121" s="46" t="s">
        <v>2654</v>
      </c>
      <c r="J121" s="46" t="s">
        <v>2654</v>
      </c>
      <c r="K121" s="46">
        <v>8.0169154517847119</v>
      </c>
      <c r="L121" s="47">
        <v>4.9674088825574305</v>
      </c>
      <c r="M121" s="17"/>
      <c r="N121" s="17"/>
      <c r="O121" s="17"/>
      <c r="P121" s="17"/>
      <c r="Q121" s="17"/>
      <c r="R121" s="17"/>
      <c r="S121" s="17"/>
    </row>
    <row r="122" spans="1:19" ht="15.75" thickBot="1" x14ac:dyDescent="0.3">
      <c r="A122" s="48" t="s">
        <v>773</v>
      </c>
      <c r="B122" s="49">
        <v>7.5275760677945245</v>
      </c>
      <c r="C122" s="50"/>
      <c r="D122" s="51">
        <v>6.3358401203382559</v>
      </c>
      <c r="E122" s="52">
        <v>5.1597121921538074</v>
      </c>
      <c r="F122" s="119">
        <v>4.6638603987786027</v>
      </c>
      <c r="G122" s="120">
        <v>21.322783117729692</v>
      </c>
      <c r="H122" s="121" t="s">
        <v>2654</v>
      </c>
      <c r="I122" s="52" t="s">
        <v>2654</v>
      </c>
      <c r="J122" s="52" t="s">
        <v>2654</v>
      </c>
      <c r="K122" s="52">
        <v>15.563204503457069</v>
      </c>
      <c r="L122" s="53">
        <v>8.4543846030894727</v>
      </c>
      <c r="M122" s="17"/>
      <c r="N122" s="17"/>
      <c r="O122" s="17"/>
      <c r="P122" s="17"/>
      <c r="Q122" s="17"/>
      <c r="R122" s="17"/>
      <c r="S122" s="17"/>
    </row>
    <row r="123" spans="1:19" x14ac:dyDescent="0.25">
      <c r="A123" s="17"/>
      <c r="B123" s="17"/>
      <c r="C123" s="17"/>
      <c r="D123" s="17"/>
      <c r="E123" s="17"/>
      <c r="F123" s="17"/>
      <c r="G123" s="17"/>
      <c r="H123" s="17"/>
      <c r="I123" s="17"/>
      <c r="J123" s="17"/>
      <c r="K123" s="17"/>
      <c r="L123" s="17"/>
      <c r="M123" s="17"/>
      <c r="N123" s="17"/>
      <c r="O123" s="17"/>
      <c r="P123" s="17"/>
      <c r="Q123" s="17"/>
      <c r="R123" s="17"/>
      <c r="S123" s="17"/>
    </row>
    <row r="124" spans="1:19" x14ac:dyDescent="0.25">
      <c r="A124" s="16"/>
      <c r="B124" s="17"/>
      <c r="C124" s="17"/>
      <c r="D124" s="17"/>
      <c r="E124" s="17"/>
      <c r="F124" s="17"/>
      <c r="G124" s="17"/>
      <c r="H124" s="17"/>
      <c r="I124" s="17"/>
      <c r="J124" s="17"/>
      <c r="K124" s="17"/>
      <c r="L124" s="17"/>
      <c r="M124" s="17"/>
      <c r="N124" s="17"/>
      <c r="O124" s="17"/>
      <c r="P124" s="17"/>
      <c r="Q124" s="17"/>
      <c r="R124" s="17"/>
      <c r="S124" s="17"/>
    </row>
    <row r="125" spans="1:19" ht="26.25" customHeight="1" thickBot="1" x14ac:dyDescent="0.3">
      <c r="A125" s="18" t="s">
        <v>2750</v>
      </c>
      <c r="B125" s="17"/>
      <c r="C125" s="17"/>
      <c r="D125" s="17"/>
      <c r="E125" s="17"/>
      <c r="F125" s="17"/>
      <c r="G125" s="17"/>
      <c r="H125" s="17"/>
      <c r="I125" s="17"/>
      <c r="J125" s="17"/>
      <c r="K125" s="17"/>
      <c r="L125" s="17"/>
      <c r="M125" s="17"/>
      <c r="N125" s="17"/>
      <c r="O125" s="17"/>
      <c r="P125" s="17"/>
      <c r="Q125" s="17"/>
      <c r="R125" s="17"/>
      <c r="S125" s="17"/>
    </row>
    <row r="126" spans="1:19" ht="26.25" thickBot="1" x14ac:dyDescent="0.3">
      <c r="A126" s="19" t="s">
        <v>795</v>
      </c>
      <c r="B126" s="176" t="s">
        <v>777</v>
      </c>
      <c r="C126" s="20" t="s">
        <v>2502</v>
      </c>
      <c r="D126" s="21" t="s">
        <v>8</v>
      </c>
      <c r="E126" s="22" t="s">
        <v>774</v>
      </c>
      <c r="F126" s="132" t="s">
        <v>2655</v>
      </c>
      <c r="G126" s="122" t="s">
        <v>2641</v>
      </c>
      <c r="H126" s="133" t="s">
        <v>2656</v>
      </c>
      <c r="I126" s="22" t="s">
        <v>4</v>
      </c>
      <c r="J126" s="22" t="s">
        <v>9</v>
      </c>
      <c r="K126" s="22" t="s">
        <v>5</v>
      </c>
      <c r="L126" s="23" t="s">
        <v>3</v>
      </c>
      <c r="M126" s="17"/>
      <c r="N126" s="17"/>
      <c r="O126" s="17"/>
      <c r="P126" s="17"/>
      <c r="Q126" s="17"/>
      <c r="R126" s="17"/>
      <c r="S126" s="17"/>
    </row>
    <row r="127" spans="1:19" x14ac:dyDescent="0.25">
      <c r="A127" s="24" t="s">
        <v>769</v>
      </c>
      <c r="B127" s="25">
        <v>130</v>
      </c>
      <c r="C127" s="355">
        <v>1</v>
      </c>
      <c r="D127" s="27">
        <v>18</v>
      </c>
      <c r="E127" s="28">
        <v>91</v>
      </c>
      <c r="F127" s="107">
        <v>64</v>
      </c>
      <c r="G127" s="108">
        <v>24</v>
      </c>
      <c r="H127" s="109">
        <v>3</v>
      </c>
      <c r="I127" s="28">
        <v>1</v>
      </c>
      <c r="J127" s="28">
        <v>0</v>
      </c>
      <c r="K127" s="28">
        <v>20</v>
      </c>
      <c r="L127" s="29">
        <v>0</v>
      </c>
      <c r="M127" s="17"/>
      <c r="N127" s="17"/>
      <c r="O127" s="17"/>
      <c r="P127" s="17"/>
      <c r="Q127" s="17"/>
      <c r="R127" s="17"/>
      <c r="S127" s="17"/>
    </row>
    <row r="128" spans="1:19" x14ac:dyDescent="0.25">
      <c r="A128" s="30" t="s">
        <v>775</v>
      </c>
      <c r="B128" s="31">
        <v>1.9266652041314976</v>
      </c>
      <c r="C128" s="356" t="str">
        <f>'SAMT EF cardio-vasculaire'!C8</f>
        <v/>
      </c>
      <c r="D128" s="32">
        <v>2.4948268164787728</v>
      </c>
      <c r="E128" s="33">
        <v>1.5596156284619866</v>
      </c>
      <c r="F128" s="110">
        <v>1.730734795533218</v>
      </c>
      <c r="G128" s="111">
        <v>1.1184187011659941</v>
      </c>
      <c r="H128" s="112">
        <v>1.4386488159770299</v>
      </c>
      <c r="I128" s="33">
        <v>3.6531317987120135</v>
      </c>
      <c r="J128" s="33" t="s">
        <v>2654</v>
      </c>
      <c r="K128" s="33">
        <v>2.9990719925861979</v>
      </c>
      <c r="L128" s="34" t="s">
        <v>2654</v>
      </c>
      <c r="M128" s="17"/>
      <c r="N128" s="17"/>
      <c r="O128" s="17"/>
      <c r="P128" s="17"/>
      <c r="Q128" s="17"/>
      <c r="R128" s="17"/>
      <c r="S128" s="17"/>
    </row>
    <row r="129" spans="1:19" ht="15.75" thickBot="1" x14ac:dyDescent="0.3">
      <c r="A129" s="30" t="s">
        <v>2652</v>
      </c>
      <c r="B129" s="31">
        <v>2.668676518680297</v>
      </c>
      <c r="C129" s="35"/>
      <c r="D129" s="32">
        <v>1.6461450571995786</v>
      </c>
      <c r="E129" s="33">
        <v>1.1858815151570199</v>
      </c>
      <c r="F129" s="110">
        <v>1.2918792856668149</v>
      </c>
      <c r="G129" s="111">
        <v>0.7583974754855588</v>
      </c>
      <c r="H129" s="112">
        <v>0.50599118365095042</v>
      </c>
      <c r="I129" s="33">
        <v>0</v>
      </c>
      <c r="J129" s="33" t="s">
        <v>2654</v>
      </c>
      <c r="K129" s="33">
        <v>5.9373190919802168</v>
      </c>
      <c r="L129" s="34" t="s">
        <v>2654</v>
      </c>
      <c r="M129" s="17"/>
      <c r="N129" s="17"/>
      <c r="O129" s="17"/>
      <c r="P129" s="17"/>
      <c r="Q129" s="17"/>
      <c r="R129" s="17"/>
      <c r="S129" s="17"/>
    </row>
    <row r="130" spans="1:19" x14ac:dyDescent="0.25">
      <c r="A130" s="36" t="s">
        <v>770</v>
      </c>
      <c r="B130" s="37">
        <v>0.55321846956936693</v>
      </c>
      <c r="C130" s="38"/>
      <c r="D130" s="39">
        <v>0.8170446383235761</v>
      </c>
      <c r="E130" s="40">
        <v>0.45838929904847536</v>
      </c>
      <c r="F130" s="113">
        <v>0.49510362615127196</v>
      </c>
      <c r="G130" s="114">
        <v>0.40413514780852811</v>
      </c>
      <c r="H130" s="115">
        <v>0.98026672587798891</v>
      </c>
      <c r="I130" s="40">
        <v>3.6531317987120135</v>
      </c>
      <c r="J130" s="40" t="s">
        <v>2654</v>
      </c>
      <c r="K130" s="40">
        <v>0.57997651400576489</v>
      </c>
      <c r="L130" s="41" t="s">
        <v>2654</v>
      </c>
      <c r="M130" s="17"/>
      <c r="N130" s="17"/>
      <c r="O130" s="17"/>
      <c r="P130" s="17"/>
      <c r="Q130" s="17"/>
      <c r="R130" s="17"/>
      <c r="S130" s="17"/>
    </row>
    <row r="131" spans="1:19" x14ac:dyDescent="0.25">
      <c r="A131" s="42" t="s">
        <v>771</v>
      </c>
      <c r="B131" s="43">
        <v>0.84453793671108635</v>
      </c>
      <c r="C131" s="44"/>
      <c r="D131" s="45">
        <v>1.6887875043970662</v>
      </c>
      <c r="E131" s="46">
        <v>0.79322783199349767</v>
      </c>
      <c r="F131" s="116">
        <v>0.90752156417925411</v>
      </c>
      <c r="G131" s="117">
        <v>0.58974927408692057</v>
      </c>
      <c r="H131" s="118">
        <v>1.099876281982854</v>
      </c>
      <c r="I131" s="46">
        <v>3.6531317987120135</v>
      </c>
      <c r="J131" s="46" t="s">
        <v>2654</v>
      </c>
      <c r="K131" s="46">
        <v>0.97416373343617002</v>
      </c>
      <c r="L131" s="47" t="s">
        <v>2654</v>
      </c>
      <c r="M131" s="17"/>
      <c r="N131" s="17"/>
      <c r="O131" s="17"/>
      <c r="P131" s="17"/>
      <c r="Q131" s="17"/>
      <c r="R131" s="17"/>
      <c r="S131" s="17"/>
    </row>
    <row r="132" spans="1:19" x14ac:dyDescent="0.25">
      <c r="A132" s="30" t="s">
        <v>2653</v>
      </c>
      <c r="B132" s="31">
        <v>1.3225208660840777</v>
      </c>
      <c r="C132" s="35"/>
      <c r="D132" s="32">
        <v>2.1457758119524044</v>
      </c>
      <c r="E132" s="33">
        <v>1.1750771491906207</v>
      </c>
      <c r="F132" s="110">
        <v>1.3027821846996517</v>
      </c>
      <c r="G132" s="111">
        <v>0.82003095673468551</v>
      </c>
      <c r="H132" s="112">
        <v>1.2992255421576295</v>
      </c>
      <c r="I132" s="33">
        <v>3.6531317987120135</v>
      </c>
      <c r="J132" s="33" t="s">
        <v>2654</v>
      </c>
      <c r="K132" s="33">
        <v>1.2985762973742667</v>
      </c>
      <c r="L132" s="34" t="s">
        <v>2654</v>
      </c>
      <c r="M132" s="17"/>
      <c r="N132" s="17"/>
      <c r="O132" s="17"/>
      <c r="P132" s="17"/>
      <c r="Q132" s="17"/>
      <c r="R132" s="17"/>
      <c r="S132" s="17"/>
    </row>
    <row r="133" spans="1:19" x14ac:dyDescent="0.25">
      <c r="A133" s="42" t="s">
        <v>772</v>
      </c>
      <c r="B133" s="43">
        <v>2.1272211946762933</v>
      </c>
      <c r="C133" s="44"/>
      <c r="D133" s="45">
        <v>2.9580991521701416</v>
      </c>
      <c r="E133" s="46">
        <v>1.9808186338711593</v>
      </c>
      <c r="F133" s="116">
        <v>2.1417360711568012</v>
      </c>
      <c r="G133" s="117">
        <v>1.4320049801424415</v>
      </c>
      <c r="H133" s="118">
        <v>1.7077097130615053</v>
      </c>
      <c r="I133" s="46">
        <v>3.6531317987120135</v>
      </c>
      <c r="J133" s="46" t="s">
        <v>2654</v>
      </c>
      <c r="K133" s="46">
        <v>1.7979149285102611</v>
      </c>
      <c r="L133" s="47" t="s">
        <v>2654</v>
      </c>
      <c r="M133" s="17"/>
      <c r="N133" s="17"/>
      <c r="O133" s="17"/>
      <c r="P133" s="17"/>
      <c r="Q133" s="17"/>
      <c r="R133" s="17"/>
      <c r="S133" s="17"/>
    </row>
    <row r="134" spans="1:19" ht="15.75" thickBot="1" x14ac:dyDescent="0.3">
      <c r="A134" s="48" t="s">
        <v>773</v>
      </c>
      <c r="B134" s="49">
        <v>3.3878035850046886</v>
      </c>
      <c r="C134" s="50"/>
      <c r="D134" s="51">
        <v>3.5917612048621783</v>
      </c>
      <c r="E134" s="52">
        <v>3.2683336853653686</v>
      </c>
      <c r="F134" s="119">
        <v>3.4739129521362346</v>
      </c>
      <c r="G134" s="120">
        <v>1.982106532653428</v>
      </c>
      <c r="H134" s="121">
        <v>1.9528002156038307</v>
      </c>
      <c r="I134" s="52">
        <v>3.6531317987120135</v>
      </c>
      <c r="J134" s="52" t="s">
        <v>2654</v>
      </c>
      <c r="K134" s="52">
        <v>3.2802180856030452</v>
      </c>
      <c r="L134" s="53" t="s">
        <v>2654</v>
      </c>
      <c r="M134" s="17"/>
      <c r="N134" s="17"/>
      <c r="O134" s="17"/>
      <c r="P134" s="17"/>
      <c r="Q134" s="17"/>
      <c r="R134" s="17"/>
      <c r="S134" s="17"/>
    </row>
    <row r="135" spans="1:19" x14ac:dyDescent="0.25">
      <c r="A135" s="17"/>
      <c r="B135" s="17"/>
      <c r="C135" s="17"/>
      <c r="D135" s="17"/>
      <c r="E135" s="17"/>
      <c r="F135" s="17"/>
      <c r="G135" s="17"/>
      <c r="H135" s="17"/>
      <c r="I135" s="17"/>
      <c r="J135" s="17"/>
      <c r="K135" s="17"/>
      <c r="L135" s="17"/>
      <c r="M135" s="17"/>
      <c r="N135" s="17"/>
      <c r="O135" s="17"/>
      <c r="P135" s="17"/>
      <c r="Q135" s="17"/>
      <c r="R135" s="17"/>
      <c r="S135" s="17"/>
    </row>
    <row r="136" spans="1:19" x14ac:dyDescent="0.25">
      <c r="A136" s="16"/>
      <c r="B136" s="17"/>
      <c r="C136" s="17"/>
      <c r="D136" s="17"/>
      <c r="E136" s="17"/>
      <c r="F136" s="17"/>
      <c r="G136" s="17"/>
      <c r="H136" s="17"/>
      <c r="I136" s="17"/>
      <c r="J136" s="17"/>
      <c r="K136" s="17"/>
      <c r="L136" s="17"/>
      <c r="M136" s="17"/>
      <c r="N136" s="17"/>
      <c r="O136" s="17"/>
      <c r="P136" s="17"/>
      <c r="Q136" s="17"/>
      <c r="R136" s="17"/>
      <c r="S136" s="17"/>
    </row>
    <row r="137" spans="1:19" ht="26.25" customHeight="1" thickBot="1" x14ac:dyDescent="0.3">
      <c r="A137" s="18" t="s">
        <v>2751</v>
      </c>
      <c r="B137" s="17"/>
      <c r="C137" s="17"/>
      <c r="D137" s="17"/>
      <c r="E137" s="17"/>
      <c r="F137" s="17"/>
      <c r="G137" s="17"/>
      <c r="H137" s="17"/>
      <c r="I137" s="17"/>
      <c r="J137" s="17"/>
      <c r="K137" s="17"/>
      <c r="L137" s="17"/>
      <c r="M137" s="17"/>
      <c r="N137" s="17"/>
      <c r="O137" s="17"/>
      <c r="P137" s="17"/>
      <c r="Q137" s="17"/>
      <c r="R137" s="17"/>
      <c r="S137" s="17"/>
    </row>
    <row r="138" spans="1:19" ht="26.25" thickBot="1" x14ac:dyDescent="0.3">
      <c r="A138" s="19" t="s">
        <v>795</v>
      </c>
      <c r="B138" s="176" t="s">
        <v>777</v>
      </c>
      <c r="C138" s="20" t="s">
        <v>2502</v>
      </c>
      <c r="D138" s="21" t="s">
        <v>8</v>
      </c>
      <c r="E138" s="22" t="s">
        <v>774</v>
      </c>
      <c r="F138" s="132" t="s">
        <v>2655</v>
      </c>
      <c r="G138" s="122" t="s">
        <v>2641</v>
      </c>
      <c r="H138" s="133" t="s">
        <v>2656</v>
      </c>
      <c r="I138" s="22" t="s">
        <v>4</v>
      </c>
      <c r="J138" s="22" t="s">
        <v>9</v>
      </c>
      <c r="K138" s="22" t="s">
        <v>5</v>
      </c>
      <c r="L138" s="23" t="s">
        <v>3</v>
      </c>
      <c r="M138" s="17"/>
      <c r="N138" s="17"/>
      <c r="O138" s="17"/>
      <c r="P138" s="17"/>
      <c r="Q138" s="17"/>
      <c r="R138" s="17"/>
      <c r="S138" s="17"/>
    </row>
    <row r="139" spans="1:19" x14ac:dyDescent="0.25">
      <c r="A139" s="24" t="s">
        <v>769</v>
      </c>
      <c r="B139" s="25">
        <v>109</v>
      </c>
      <c r="C139" s="355">
        <v>1</v>
      </c>
      <c r="D139" s="27">
        <v>19</v>
      </c>
      <c r="E139" s="28">
        <v>76</v>
      </c>
      <c r="F139" s="107">
        <v>58</v>
      </c>
      <c r="G139" s="108">
        <v>17</v>
      </c>
      <c r="H139" s="109">
        <v>1</v>
      </c>
      <c r="I139" s="28">
        <v>0</v>
      </c>
      <c r="J139" s="28">
        <v>0</v>
      </c>
      <c r="K139" s="28">
        <v>14</v>
      </c>
      <c r="L139" s="29">
        <v>0</v>
      </c>
      <c r="M139" s="17"/>
      <c r="N139" s="17"/>
      <c r="O139" s="17"/>
      <c r="P139" s="17"/>
      <c r="Q139" s="17"/>
      <c r="R139" s="17"/>
      <c r="S139" s="17"/>
    </row>
    <row r="140" spans="1:19" x14ac:dyDescent="0.25">
      <c r="A140" s="30" t="s">
        <v>775</v>
      </c>
      <c r="B140" s="31">
        <v>3.355353292859681</v>
      </c>
      <c r="C140" s="356" t="str">
        <f>'SAMT EF pneumo'!C8</f>
        <v/>
      </c>
      <c r="D140" s="32">
        <v>4.6654853337784017</v>
      </c>
      <c r="E140" s="33">
        <v>3.1096818691242656</v>
      </c>
      <c r="F140" s="110">
        <v>3.3272715264662662</v>
      </c>
      <c r="G140" s="111">
        <v>2.4594708428302567</v>
      </c>
      <c r="H140" s="112">
        <v>1.5430691902863571</v>
      </c>
      <c r="I140" s="33" t="s">
        <v>2654</v>
      </c>
      <c r="J140" s="33" t="s">
        <v>2654</v>
      </c>
      <c r="K140" s="33">
        <v>2.9109618233193841</v>
      </c>
      <c r="L140" s="34" t="s">
        <v>2654</v>
      </c>
      <c r="M140" s="17"/>
      <c r="N140" s="17"/>
      <c r="O140" s="17"/>
      <c r="P140" s="17"/>
      <c r="Q140" s="17"/>
      <c r="R140" s="17"/>
      <c r="S140" s="17"/>
    </row>
    <row r="141" spans="1:19" ht="15.75" thickBot="1" x14ac:dyDescent="0.3">
      <c r="A141" s="30" t="s">
        <v>2652</v>
      </c>
      <c r="B141" s="31">
        <v>3.0769280057264661</v>
      </c>
      <c r="C141" s="35"/>
      <c r="D141" s="32">
        <v>4.084011750412218</v>
      </c>
      <c r="E141" s="33">
        <v>2.9290628313355458</v>
      </c>
      <c r="F141" s="110">
        <v>3.1358902561252551</v>
      </c>
      <c r="G141" s="111">
        <v>2.0188345219297963</v>
      </c>
      <c r="H141" s="112">
        <v>0</v>
      </c>
      <c r="I141" s="33" t="s">
        <v>2654</v>
      </c>
      <c r="J141" s="33" t="s">
        <v>2654</v>
      </c>
      <c r="K141" s="33">
        <v>1.2832104722109023</v>
      </c>
      <c r="L141" s="34" t="s">
        <v>2654</v>
      </c>
      <c r="M141" s="17"/>
      <c r="N141" s="17"/>
      <c r="O141" s="17"/>
      <c r="P141" s="17"/>
      <c r="Q141" s="17"/>
      <c r="R141" s="17"/>
      <c r="S141" s="17"/>
    </row>
    <row r="142" spans="1:19" x14ac:dyDescent="0.25">
      <c r="A142" s="36" t="s">
        <v>770</v>
      </c>
      <c r="B142" s="37">
        <v>0.86502984803446903</v>
      </c>
      <c r="C142" s="38"/>
      <c r="D142" s="39">
        <v>2.292860559408211</v>
      </c>
      <c r="E142" s="40">
        <v>0.85390798554401726</v>
      </c>
      <c r="F142" s="113">
        <v>0.86409581048413897</v>
      </c>
      <c r="G142" s="114">
        <v>0.68659746939535249</v>
      </c>
      <c r="H142" s="115">
        <v>1.5430691902863571</v>
      </c>
      <c r="I142" s="40" t="s">
        <v>2654</v>
      </c>
      <c r="J142" s="40" t="s">
        <v>2654</v>
      </c>
      <c r="K142" s="40">
        <v>1.6136071810871435</v>
      </c>
      <c r="L142" s="41" t="s">
        <v>2654</v>
      </c>
      <c r="M142" s="17"/>
      <c r="N142" s="17"/>
      <c r="O142" s="17"/>
      <c r="P142" s="17"/>
      <c r="Q142" s="17"/>
      <c r="R142" s="17"/>
      <c r="S142" s="17"/>
    </row>
    <row r="143" spans="1:19" x14ac:dyDescent="0.25">
      <c r="A143" s="42" t="s">
        <v>771</v>
      </c>
      <c r="B143" s="43">
        <v>1.7358897890242415</v>
      </c>
      <c r="C143" s="44"/>
      <c r="D143" s="45">
        <v>2.9069926317522192</v>
      </c>
      <c r="E143" s="46">
        <v>1.539808645481531</v>
      </c>
      <c r="F143" s="116">
        <v>1.742581408988374</v>
      </c>
      <c r="G143" s="117">
        <v>1.2411204341476341</v>
      </c>
      <c r="H143" s="118">
        <v>1.5430691902863571</v>
      </c>
      <c r="I143" s="46" t="s">
        <v>2654</v>
      </c>
      <c r="J143" s="46" t="s">
        <v>2654</v>
      </c>
      <c r="K143" s="46">
        <v>1.9885619116402298</v>
      </c>
      <c r="L143" s="47" t="s">
        <v>2654</v>
      </c>
      <c r="M143" s="17"/>
      <c r="N143" s="17"/>
      <c r="O143" s="17"/>
      <c r="P143" s="17"/>
      <c r="Q143" s="17"/>
      <c r="R143" s="17"/>
      <c r="S143" s="17"/>
    </row>
    <row r="144" spans="1:19" x14ac:dyDescent="0.25">
      <c r="A144" s="30" t="s">
        <v>2653</v>
      </c>
      <c r="B144" s="31">
        <v>2.8129487523773098</v>
      </c>
      <c r="C144" s="35"/>
      <c r="D144" s="32">
        <v>3.3668704504708846</v>
      </c>
      <c r="E144" s="33">
        <v>2.51854730390209</v>
      </c>
      <c r="F144" s="110">
        <v>2.6613121636276413</v>
      </c>
      <c r="G144" s="111">
        <v>1.6115625</v>
      </c>
      <c r="H144" s="112">
        <v>1.5430691902863571</v>
      </c>
      <c r="I144" s="33" t="s">
        <v>2654</v>
      </c>
      <c r="J144" s="33" t="s">
        <v>2654</v>
      </c>
      <c r="K144" s="33">
        <v>2.8293270909103234</v>
      </c>
      <c r="L144" s="34" t="s">
        <v>2654</v>
      </c>
      <c r="M144" s="17"/>
      <c r="N144" s="17"/>
      <c r="O144" s="17"/>
      <c r="P144" s="17"/>
      <c r="Q144" s="17"/>
      <c r="R144" s="17"/>
      <c r="S144" s="17"/>
    </row>
    <row r="145" spans="1:19" x14ac:dyDescent="0.25">
      <c r="A145" s="42" t="s">
        <v>772</v>
      </c>
      <c r="B145" s="43">
        <v>4.0844309701104917</v>
      </c>
      <c r="C145" s="44"/>
      <c r="D145" s="45">
        <v>4.7792923053870542</v>
      </c>
      <c r="E145" s="46">
        <v>3.8996311465856284</v>
      </c>
      <c r="F145" s="116">
        <v>4.0586163909858648</v>
      </c>
      <c r="G145" s="117">
        <v>3.0986525225737194</v>
      </c>
      <c r="H145" s="118">
        <v>1.5430691902863571</v>
      </c>
      <c r="I145" s="46" t="s">
        <v>2654</v>
      </c>
      <c r="J145" s="46" t="s">
        <v>2654</v>
      </c>
      <c r="K145" s="46">
        <v>3.7047212642162841</v>
      </c>
      <c r="L145" s="47" t="s">
        <v>2654</v>
      </c>
      <c r="M145" s="17"/>
      <c r="N145" s="17"/>
      <c r="O145" s="17"/>
      <c r="P145" s="17"/>
      <c r="Q145" s="17"/>
      <c r="R145" s="17"/>
      <c r="S145" s="17"/>
    </row>
    <row r="146" spans="1:19" ht="15.75" thickBot="1" x14ac:dyDescent="0.3">
      <c r="A146" s="48" t="s">
        <v>773</v>
      </c>
      <c r="B146" s="49">
        <v>5.2990162643754717</v>
      </c>
      <c r="C146" s="50"/>
      <c r="D146" s="51">
        <v>7.4435453532598004</v>
      </c>
      <c r="E146" s="52">
        <v>5.3125396646168932</v>
      </c>
      <c r="F146" s="119">
        <v>5.3777795071966068</v>
      </c>
      <c r="G146" s="120">
        <v>4.7308322440703314</v>
      </c>
      <c r="H146" s="121">
        <v>1.5430691902863571</v>
      </c>
      <c r="I146" s="52" t="s">
        <v>2654</v>
      </c>
      <c r="J146" s="52" t="s">
        <v>2654</v>
      </c>
      <c r="K146" s="52">
        <v>4.6020162456959328</v>
      </c>
      <c r="L146" s="53" t="s">
        <v>2654</v>
      </c>
      <c r="M146" s="17"/>
      <c r="N146" s="17"/>
      <c r="O146" s="17"/>
      <c r="P146" s="17"/>
      <c r="Q146" s="17"/>
      <c r="R146" s="17"/>
      <c r="S146" s="17"/>
    </row>
    <row r="147" spans="1:19" x14ac:dyDescent="0.25">
      <c r="A147" s="17"/>
      <c r="B147" s="17"/>
      <c r="C147" s="17"/>
      <c r="D147" s="17"/>
      <c r="E147" s="17"/>
      <c r="F147" s="17"/>
      <c r="G147" s="17"/>
      <c r="H147" s="17"/>
      <c r="I147" s="17"/>
      <c r="J147" s="17"/>
      <c r="K147" s="17"/>
      <c r="L147" s="17"/>
      <c r="M147" s="17"/>
      <c r="N147" s="17"/>
      <c r="O147" s="17"/>
      <c r="P147" s="17"/>
      <c r="Q147" s="17"/>
      <c r="R147" s="17"/>
      <c r="S147" s="17"/>
    </row>
    <row r="149" spans="1:19" ht="26.25" customHeight="1" thickBot="1" x14ac:dyDescent="0.3">
      <c r="A149" s="18" t="s">
        <v>2752</v>
      </c>
      <c r="B149" s="17"/>
      <c r="C149" s="17"/>
      <c r="D149" s="17"/>
      <c r="E149" s="17"/>
      <c r="F149" s="17"/>
      <c r="G149" s="17"/>
      <c r="H149" s="17"/>
      <c r="I149" s="17"/>
      <c r="J149" s="17"/>
      <c r="K149" s="17"/>
      <c r="L149" s="17"/>
      <c r="M149" s="17"/>
      <c r="N149" s="17"/>
      <c r="O149" s="17"/>
      <c r="P149" s="17"/>
      <c r="Q149" s="17"/>
      <c r="R149" s="17"/>
      <c r="S149" s="17"/>
    </row>
    <row r="150" spans="1:19" ht="26.25" thickBot="1" x14ac:dyDescent="0.3">
      <c r="A150" s="19" t="s">
        <v>795</v>
      </c>
      <c r="B150" s="176" t="s">
        <v>777</v>
      </c>
      <c r="C150" s="20" t="s">
        <v>2502</v>
      </c>
      <c r="D150" s="21" t="s">
        <v>8</v>
      </c>
      <c r="E150" s="22" t="s">
        <v>774</v>
      </c>
      <c r="F150" s="132" t="s">
        <v>2655</v>
      </c>
      <c r="G150" s="122" t="s">
        <v>2641</v>
      </c>
      <c r="H150" s="133" t="s">
        <v>2656</v>
      </c>
      <c r="I150" s="22" t="s">
        <v>4</v>
      </c>
      <c r="J150" s="22" t="s">
        <v>9</v>
      </c>
      <c r="K150" s="22" t="s">
        <v>5</v>
      </c>
      <c r="L150" s="23" t="s">
        <v>3</v>
      </c>
      <c r="M150" s="17"/>
      <c r="N150" s="17"/>
      <c r="O150" s="17"/>
      <c r="P150" s="17"/>
      <c r="Q150" s="17"/>
      <c r="R150" s="17"/>
      <c r="S150" s="17"/>
    </row>
    <row r="151" spans="1:19" x14ac:dyDescent="0.25">
      <c r="A151" s="24" t="s">
        <v>769</v>
      </c>
      <c r="B151" s="25">
        <v>55</v>
      </c>
      <c r="C151" s="355">
        <v>1</v>
      </c>
      <c r="D151" s="27">
        <v>10</v>
      </c>
      <c r="E151" s="28">
        <v>23</v>
      </c>
      <c r="F151" s="107">
        <v>17</v>
      </c>
      <c r="G151" s="108">
        <v>6</v>
      </c>
      <c r="H151" s="109">
        <v>0</v>
      </c>
      <c r="I151" s="28">
        <v>0</v>
      </c>
      <c r="J151" s="28">
        <v>0</v>
      </c>
      <c r="K151" s="28">
        <v>22</v>
      </c>
      <c r="L151" s="29">
        <v>0</v>
      </c>
      <c r="M151" s="17"/>
      <c r="N151" s="17"/>
      <c r="O151" s="17"/>
      <c r="P151" s="17"/>
      <c r="Q151" s="17"/>
      <c r="R151" s="17"/>
      <c r="S151" s="17"/>
    </row>
    <row r="152" spans="1:19" x14ac:dyDescent="0.25">
      <c r="A152" s="30" t="s">
        <v>775</v>
      </c>
      <c r="B152" s="31">
        <v>6.6518832642666306</v>
      </c>
      <c r="C152" s="356" t="str">
        <f>'SAMT EF duro'!C8</f>
        <v/>
      </c>
      <c r="D152" s="32">
        <v>3.6837681737385508</v>
      </c>
      <c r="E152" s="33">
        <v>7.9063746547018772</v>
      </c>
      <c r="F152" s="110">
        <v>8.9406580927587243</v>
      </c>
      <c r="G152" s="111">
        <v>4.9759049135408038</v>
      </c>
      <c r="H152" s="112" t="s">
        <v>2654</v>
      </c>
      <c r="I152" s="33" t="s">
        <v>2654</v>
      </c>
      <c r="J152" s="33" t="s">
        <v>2654</v>
      </c>
      <c r="K152" s="33">
        <v>6.6895127608698122</v>
      </c>
      <c r="L152" s="34" t="s">
        <v>2654</v>
      </c>
      <c r="M152" s="17"/>
      <c r="N152" s="17"/>
      <c r="O152" s="17"/>
      <c r="P152" s="17"/>
      <c r="Q152" s="17"/>
      <c r="R152" s="17"/>
      <c r="S152" s="17"/>
    </row>
    <row r="153" spans="1:19" ht="15.75" thickBot="1" x14ac:dyDescent="0.3">
      <c r="A153" s="30" t="s">
        <v>2652</v>
      </c>
      <c r="B153" s="31">
        <v>8.411109773766956</v>
      </c>
      <c r="C153" s="35"/>
      <c r="D153" s="32">
        <v>3.3621225233999765</v>
      </c>
      <c r="E153" s="33">
        <v>10.440787445401773</v>
      </c>
      <c r="F153" s="110">
        <v>11.717716451076244</v>
      </c>
      <c r="G153" s="111">
        <v>4.1500301531264903</v>
      </c>
      <c r="H153" s="112" t="s">
        <v>2654</v>
      </c>
      <c r="I153" s="33" t="s">
        <v>2654</v>
      </c>
      <c r="J153" s="33" t="s">
        <v>2654</v>
      </c>
      <c r="K153" s="33">
        <v>7.2189086351580736</v>
      </c>
      <c r="L153" s="34" t="s">
        <v>2654</v>
      </c>
      <c r="M153" s="17"/>
      <c r="N153" s="17"/>
      <c r="O153" s="17"/>
      <c r="P153" s="17"/>
      <c r="Q153" s="17"/>
      <c r="R153" s="17"/>
      <c r="S153" s="17"/>
    </row>
    <row r="154" spans="1:19" x14ac:dyDescent="0.25">
      <c r="A154" s="36" t="s">
        <v>770</v>
      </c>
      <c r="B154" s="37">
        <v>0.91177004878255119</v>
      </c>
      <c r="C154" s="38"/>
      <c r="D154" s="39">
        <v>0.85628984742343883</v>
      </c>
      <c r="E154" s="40">
        <v>1.1217661889403394</v>
      </c>
      <c r="F154" s="113">
        <v>2.035243570158372</v>
      </c>
      <c r="G154" s="114">
        <v>0.92056058292161391</v>
      </c>
      <c r="H154" s="115" t="s">
        <v>2654</v>
      </c>
      <c r="I154" s="40" t="s">
        <v>2654</v>
      </c>
      <c r="J154" s="40" t="s">
        <v>2654</v>
      </c>
      <c r="K154" s="40">
        <v>0.85587195826316653</v>
      </c>
      <c r="L154" s="41" t="s">
        <v>2654</v>
      </c>
      <c r="M154" s="17"/>
      <c r="N154" s="17"/>
      <c r="O154" s="17"/>
      <c r="P154" s="17"/>
      <c r="Q154" s="17"/>
      <c r="R154" s="17"/>
      <c r="S154" s="17"/>
    </row>
    <row r="155" spans="1:19" x14ac:dyDescent="0.25">
      <c r="A155" s="42" t="s">
        <v>771</v>
      </c>
      <c r="B155" s="43">
        <v>2.1641240095570971</v>
      </c>
      <c r="C155" s="44"/>
      <c r="D155" s="45">
        <v>1.3074528124255955</v>
      </c>
      <c r="E155" s="46">
        <v>2.480375718677915</v>
      </c>
      <c r="F155" s="116">
        <v>3.2468723125726378</v>
      </c>
      <c r="G155" s="117">
        <v>1.2655007120987936</v>
      </c>
      <c r="H155" s="118" t="s">
        <v>2654</v>
      </c>
      <c r="I155" s="46" t="s">
        <v>2654</v>
      </c>
      <c r="J155" s="46" t="s">
        <v>2654</v>
      </c>
      <c r="K155" s="46">
        <v>2.0718058723175208</v>
      </c>
      <c r="L155" s="47" t="s">
        <v>2654</v>
      </c>
      <c r="M155" s="17"/>
      <c r="N155" s="17"/>
      <c r="O155" s="17"/>
      <c r="P155" s="17"/>
      <c r="Q155" s="17"/>
      <c r="R155" s="17"/>
      <c r="S155" s="17"/>
    </row>
    <row r="156" spans="1:19" x14ac:dyDescent="0.25">
      <c r="A156" s="30" t="s">
        <v>2653</v>
      </c>
      <c r="B156" s="31">
        <v>4.6415215654270154</v>
      </c>
      <c r="C156" s="35"/>
      <c r="D156" s="32">
        <v>3.2882627982371524</v>
      </c>
      <c r="E156" s="33">
        <v>5.1039169950711214</v>
      </c>
      <c r="F156" s="110">
        <v>5.2109636329518532</v>
      </c>
      <c r="G156" s="111">
        <v>3.6450467936406796</v>
      </c>
      <c r="H156" s="112" t="s">
        <v>2654</v>
      </c>
      <c r="I156" s="33" t="s">
        <v>2654</v>
      </c>
      <c r="J156" s="33" t="s">
        <v>2654</v>
      </c>
      <c r="K156" s="33">
        <v>4.6118649507113858</v>
      </c>
      <c r="L156" s="34" t="s">
        <v>2654</v>
      </c>
      <c r="M156" s="17"/>
      <c r="N156" s="17"/>
      <c r="O156" s="17"/>
      <c r="P156" s="17"/>
      <c r="Q156" s="17"/>
      <c r="R156" s="17"/>
      <c r="S156" s="17"/>
    </row>
    <row r="157" spans="1:19" x14ac:dyDescent="0.25">
      <c r="A157" s="42" t="s">
        <v>772</v>
      </c>
      <c r="B157" s="43">
        <v>8.6606553217247217</v>
      </c>
      <c r="C157" s="44"/>
      <c r="D157" s="45">
        <v>4.0616693152589107</v>
      </c>
      <c r="E157" s="46">
        <v>9.0672372810954585</v>
      </c>
      <c r="F157" s="116">
        <v>9.2923418935159194</v>
      </c>
      <c r="G157" s="117">
        <v>7.9075787502740296</v>
      </c>
      <c r="H157" s="118" t="s">
        <v>2654</v>
      </c>
      <c r="I157" s="46" t="s">
        <v>2654</v>
      </c>
      <c r="J157" s="46" t="s">
        <v>2654</v>
      </c>
      <c r="K157" s="46">
        <v>8.2323759340301468</v>
      </c>
      <c r="L157" s="47" t="s">
        <v>2654</v>
      </c>
      <c r="M157" s="17"/>
      <c r="N157" s="17"/>
      <c r="O157" s="17"/>
      <c r="P157" s="17"/>
      <c r="Q157" s="17"/>
      <c r="R157" s="17"/>
      <c r="S157" s="17"/>
    </row>
    <row r="158" spans="1:19" ht="15.75" thickBot="1" x14ac:dyDescent="0.3">
      <c r="A158" s="48" t="s">
        <v>773</v>
      </c>
      <c r="B158" s="49">
        <v>11.725007905379435</v>
      </c>
      <c r="C158" s="50"/>
      <c r="D158" s="51">
        <v>5.7035136506520567</v>
      </c>
      <c r="E158" s="52">
        <v>11.803544982412337</v>
      </c>
      <c r="F158" s="119">
        <v>12.536170114650973</v>
      </c>
      <c r="G158" s="120">
        <v>10.362107364060119</v>
      </c>
      <c r="H158" s="121" t="s">
        <v>2654</v>
      </c>
      <c r="I158" s="52" t="s">
        <v>2654</v>
      </c>
      <c r="J158" s="52" t="s">
        <v>2654</v>
      </c>
      <c r="K158" s="52">
        <v>10.510834729694311</v>
      </c>
      <c r="L158" s="53" t="s">
        <v>2654</v>
      </c>
      <c r="M158" s="17"/>
      <c r="N158" s="17"/>
      <c r="O158" s="17"/>
      <c r="P158" s="17"/>
      <c r="Q158" s="17"/>
      <c r="R158" s="17"/>
      <c r="S158" s="17"/>
    </row>
    <row r="159" spans="1:19" x14ac:dyDescent="0.25">
      <c r="A159" s="17"/>
      <c r="B159" s="17"/>
      <c r="C159" s="17"/>
      <c r="D159" s="17"/>
      <c r="E159" s="17"/>
      <c r="F159" s="17"/>
      <c r="G159" s="17"/>
      <c r="H159" s="17"/>
      <c r="I159" s="17"/>
      <c r="J159" s="17"/>
      <c r="K159" s="17"/>
      <c r="L159" s="17"/>
      <c r="M159" s="17"/>
      <c r="N159" s="17"/>
      <c r="O159" s="17"/>
      <c r="P159" s="17"/>
      <c r="Q159" s="17"/>
      <c r="R159" s="17"/>
      <c r="S159" s="17"/>
    </row>
    <row r="160" spans="1:19" x14ac:dyDescent="0.25">
      <c r="A160" s="16"/>
      <c r="B160" s="17"/>
      <c r="C160" s="17"/>
      <c r="D160" s="17"/>
      <c r="E160" s="17"/>
      <c r="F160" s="17"/>
      <c r="G160" s="17"/>
      <c r="H160" s="17"/>
      <c r="I160" s="17"/>
      <c r="J160" s="17"/>
      <c r="K160" s="17"/>
      <c r="L160" s="17"/>
      <c r="M160" s="17"/>
      <c r="N160" s="17"/>
      <c r="O160" s="17"/>
      <c r="P160" s="17"/>
      <c r="Q160" s="17"/>
      <c r="R160" s="17"/>
      <c r="S160" s="17"/>
    </row>
    <row r="161" spans="1:19" ht="26.25" customHeight="1" thickBot="1" x14ac:dyDescent="0.3">
      <c r="A161" s="18" t="s">
        <v>2753</v>
      </c>
      <c r="B161" s="17"/>
      <c r="C161" s="17"/>
      <c r="D161" s="17"/>
      <c r="E161" s="17"/>
      <c r="F161" s="17"/>
      <c r="G161" s="17"/>
      <c r="H161" s="17"/>
      <c r="I161" s="17"/>
      <c r="J161" s="17"/>
      <c r="K161" s="17"/>
      <c r="L161" s="17"/>
      <c r="M161" s="17"/>
      <c r="N161" s="17"/>
      <c r="O161" s="17"/>
      <c r="P161" s="17"/>
      <c r="Q161" s="17"/>
      <c r="R161" s="17"/>
      <c r="S161" s="17"/>
    </row>
    <row r="162" spans="1:19" ht="26.25" thickBot="1" x14ac:dyDescent="0.3">
      <c r="A162" s="19" t="s">
        <v>795</v>
      </c>
      <c r="B162" s="176" t="s">
        <v>777</v>
      </c>
      <c r="C162" s="20" t="s">
        <v>2502</v>
      </c>
      <c r="D162" s="21" t="s">
        <v>8</v>
      </c>
      <c r="E162" s="22" t="s">
        <v>774</v>
      </c>
      <c r="F162" s="132" t="s">
        <v>2655</v>
      </c>
      <c r="G162" s="122" t="s">
        <v>2641</v>
      </c>
      <c r="H162" s="133" t="s">
        <v>2656</v>
      </c>
      <c r="I162" s="22" t="s">
        <v>4</v>
      </c>
      <c r="J162" s="22" t="s">
        <v>9</v>
      </c>
      <c r="K162" s="22" t="s">
        <v>5</v>
      </c>
      <c r="L162" s="23" t="s">
        <v>3</v>
      </c>
      <c r="M162" s="17"/>
      <c r="N162" s="17"/>
      <c r="O162" s="17"/>
      <c r="P162" s="17"/>
      <c r="Q162" s="17"/>
      <c r="R162" s="17"/>
      <c r="S162" s="17"/>
    </row>
    <row r="163" spans="1:19" x14ac:dyDescent="0.25">
      <c r="A163" s="24" t="s">
        <v>769</v>
      </c>
      <c r="B163" s="25">
        <v>301</v>
      </c>
      <c r="C163" s="355">
        <v>1</v>
      </c>
      <c r="D163" s="27">
        <v>28</v>
      </c>
      <c r="E163" s="28">
        <v>209</v>
      </c>
      <c r="F163" s="107">
        <v>107</v>
      </c>
      <c r="G163" s="108">
        <v>82</v>
      </c>
      <c r="H163" s="109">
        <v>20</v>
      </c>
      <c r="I163" s="28">
        <v>13</v>
      </c>
      <c r="J163" s="28">
        <v>0</v>
      </c>
      <c r="K163" s="28">
        <v>48</v>
      </c>
      <c r="L163" s="29">
        <v>3</v>
      </c>
      <c r="M163" s="17"/>
      <c r="N163" s="17"/>
      <c r="O163" s="17"/>
      <c r="P163" s="17"/>
      <c r="Q163" s="17"/>
      <c r="R163" s="17"/>
      <c r="S163" s="17"/>
    </row>
    <row r="164" spans="1:19" x14ac:dyDescent="0.25">
      <c r="A164" s="30" t="s">
        <v>775</v>
      </c>
      <c r="B164" s="31">
        <v>5.3793772557624635</v>
      </c>
      <c r="C164" s="356" t="str">
        <f>'SAMT Explo fonc'!C8</f>
        <v/>
      </c>
      <c r="D164" s="32">
        <v>3.1710318077517234</v>
      </c>
      <c r="E164" s="33">
        <v>4.1579209606092151</v>
      </c>
      <c r="F164" s="110">
        <v>3.5183206087416163</v>
      </c>
      <c r="G164" s="111">
        <v>4.8543559549276365</v>
      </c>
      <c r="H164" s="112">
        <v>4.724399366395339</v>
      </c>
      <c r="I164" s="33">
        <v>11.903775429575262</v>
      </c>
      <c r="J164" s="33" t="s">
        <v>2654</v>
      </c>
      <c r="K164" s="33">
        <v>10.380147268487649</v>
      </c>
      <c r="L164" s="34">
        <v>2.8006777094143374</v>
      </c>
      <c r="M164" s="17"/>
      <c r="N164" s="17"/>
      <c r="O164" s="17"/>
      <c r="P164" s="17"/>
      <c r="Q164" s="17"/>
      <c r="R164" s="17"/>
      <c r="S164" s="17"/>
    </row>
    <row r="165" spans="1:19" ht="15.75" thickBot="1" x14ac:dyDescent="0.3">
      <c r="A165" s="30" t="s">
        <v>2652</v>
      </c>
      <c r="B165" s="31">
        <v>10.303213394886884</v>
      </c>
      <c r="C165" s="35"/>
      <c r="D165" s="32">
        <v>1.727836680792066</v>
      </c>
      <c r="E165" s="33">
        <v>8.1570384850091546</v>
      </c>
      <c r="F165" s="110">
        <v>3.6516596335520664</v>
      </c>
      <c r="G165" s="111">
        <v>11.951175310163379</v>
      </c>
      <c r="H165" s="112">
        <v>5.8198626431727725</v>
      </c>
      <c r="I165" s="33">
        <v>10.374483014054183</v>
      </c>
      <c r="J165" s="33" t="s">
        <v>2654</v>
      </c>
      <c r="K165" s="33">
        <v>17.283749618174571</v>
      </c>
      <c r="L165" s="34">
        <v>0.9889756741168273</v>
      </c>
      <c r="M165" s="17"/>
      <c r="N165" s="17"/>
      <c r="O165" s="17"/>
      <c r="P165" s="17"/>
      <c r="Q165" s="17"/>
      <c r="R165" s="17"/>
      <c r="S165" s="17"/>
    </row>
    <row r="166" spans="1:19" x14ac:dyDescent="0.25">
      <c r="A166" s="36" t="s">
        <v>770</v>
      </c>
      <c r="B166" s="37">
        <v>1.3338740280876913</v>
      </c>
      <c r="C166" s="38"/>
      <c r="D166" s="39">
        <v>1.8878889556806087</v>
      </c>
      <c r="E166" s="40">
        <v>1.2099437802825552</v>
      </c>
      <c r="F166" s="113">
        <v>1.4548801029998464</v>
      </c>
      <c r="G166" s="114">
        <v>1.2543025508445727</v>
      </c>
      <c r="H166" s="115">
        <v>0.84413792972842028</v>
      </c>
      <c r="I166" s="40">
        <v>2.3474755534884952</v>
      </c>
      <c r="J166" s="40" t="s">
        <v>2654</v>
      </c>
      <c r="K166" s="40">
        <v>1.3154754937519186</v>
      </c>
      <c r="L166" s="41">
        <v>1.8130503966757678</v>
      </c>
      <c r="M166" s="17"/>
      <c r="N166" s="17"/>
      <c r="O166" s="17"/>
      <c r="P166" s="17"/>
      <c r="Q166" s="17"/>
      <c r="R166" s="17"/>
      <c r="S166" s="17"/>
    </row>
    <row r="167" spans="1:19" x14ac:dyDescent="0.25">
      <c r="A167" s="42" t="s">
        <v>771</v>
      </c>
      <c r="B167" s="43">
        <v>1.8475049413104969</v>
      </c>
      <c r="C167" s="44"/>
      <c r="D167" s="45">
        <v>1.9564653616552055</v>
      </c>
      <c r="E167" s="46">
        <v>1.7457284436063263</v>
      </c>
      <c r="F167" s="116">
        <v>1.9164325299883687</v>
      </c>
      <c r="G167" s="117">
        <v>1.6804880485674523</v>
      </c>
      <c r="H167" s="118">
        <v>1.1611531697436837</v>
      </c>
      <c r="I167" s="46">
        <v>3.4181647821192374</v>
      </c>
      <c r="J167" s="46" t="s">
        <v>2654</v>
      </c>
      <c r="K167" s="46">
        <v>1.8455192436401116</v>
      </c>
      <c r="L167" s="47">
        <v>2.2237218359437776</v>
      </c>
      <c r="M167" s="17"/>
      <c r="N167" s="17"/>
      <c r="O167" s="17"/>
      <c r="P167" s="17"/>
      <c r="Q167" s="17"/>
      <c r="R167" s="17"/>
      <c r="S167" s="17"/>
    </row>
    <row r="168" spans="1:19" x14ac:dyDescent="0.25">
      <c r="A168" s="30" t="s">
        <v>2653</v>
      </c>
      <c r="B168" s="31">
        <v>2.626644904308602</v>
      </c>
      <c r="C168" s="35"/>
      <c r="D168" s="32">
        <v>2.8720669859158323</v>
      </c>
      <c r="E168" s="33">
        <v>2.5596543610963898</v>
      </c>
      <c r="F168" s="110">
        <v>2.6109414633267947</v>
      </c>
      <c r="G168" s="111">
        <v>2.5117290936694689</v>
      </c>
      <c r="H168" s="112">
        <v>1.874948640469198</v>
      </c>
      <c r="I168" s="33">
        <v>8.7152805701244276</v>
      </c>
      <c r="J168" s="33" t="s">
        <v>2654</v>
      </c>
      <c r="K168" s="33">
        <v>2.9001855720071967</v>
      </c>
      <c r="L168" s="34">
        <v>2.9081742347237935</v>
      </c>
      <c r="M168" s="17"/>
      <c r="N168" s="17"/>
      <c r="O168" s="17"/>
      <c r="P168" s="17"/>
      <c r="Q168" s="17"/>
      <c r="R168" s="17"/>
      <c r="S168" s="17"/>
    </row>
    <row r="169" spans="1:19" x14ac:dyDescent="0.25">
      <c r="A169" s="42" t="s">
        <v>772</v>
      </c>
      <c r="B169" s="43">
        <v>4.5043956346085734</v>
      </c>
      <c r="C169" s="44"/>
      <c r="D169" s="45">
        <v>3.5683149193900685</v>
      </c>
      <c r="E169" s="46">
        <v>4.172646734770292</v>
      </c>
      <c r="F169" s="116">
        <v>4.1867363783759401</v>
      </c>
      <c r="G169" s="117">
        <v>3.9123528449279554</v>
      </c>
      <c r="H169" s="118">
        <v>5.1661455466049375</v>
      </c>
      <c r="I169" s="46">
        <v>16.836826843491437</v>
      </c>
      <c r="J169" s="46" t="s">
        <v>2654</v>
      </c>
      <c r="K169" s="46">
        <v>7.5159831026675956</v>
      </c>
      <c r="L169" s="47">
        <v>3.4313818455396254</v>
      </c>
      <c r="M169" s="17"/>
      <c r="N169" s="17"/>
      <c r="O169" s="17"/>
      <c r="P169" s="17"/>
      <c r="Q169" s="17"/>
      <c r="R169" s="17"/>
      <c r="S169" s="17"/>
    </row>
    <row r="170" spans="1:19" ht="15.75" thickBot="1" x14ac:dyDescent="0.3">
      <c r="A170" s="48" t="s">
        <v>773</v>
      </c>
      <c r="B170" s="49">
        <v>9.0601550605600814</v>
      </c>
      <c r="C170" s="50"/>
      <c r="D170" s="51">
        <v>4.8868692320172089</v>
      </c>
      <c r="E170" s="52">
        <v>7.3598488320357172</v>
      </c>
      <c r="F170" s="119">
        <v>5.9216209924148684</v>
      </c>
      <c r="G170" s="120">
        <v>8.2509925260461205</v>
      </c>
      <c r="H170" s="121">
        <v>11.621869603825473</v>
      </c>
      <c r="I170" s="52">
        <v>24.497408072646323</v>
      </c>
      <c r="J170" s="52" t="s">
        <v>2654</v>
      </c>
      <c r="K170" s="52">
        <v>27.45439515460118</v>
      </c>
      <c r="L170" s="53">
        <v>3.7453064120291244</v>
      </c>
      <c r="M170" s="17"/>
      <c r="N170" s="17"/>
      <c r="O170" s="17"/>
      <c r="P170" s="17"/>
      <c r="Q170" s="17"/>
      <c r="R170" s="17"/>
      <c r="S170" s="17"/>
    </row>
    <row r="171" spans="1:19" x14ac:dyDescent="0.25">
      <c r="A171" s="17"/>
      <c r="B171" s="17"/>
      <c r="C171" s="17"/>
      <c r="D171" s="17"/>
      <c r="E171" s="17"/>
      <c r="F171" s="17"/>
      <c r="G171" s="17"/>
      <c r="H171" s="17"/>
      <c r="I171" s="17"/>
      <c r="J171" s="17"/>
      <c r="K171" s="17"/>
      <c r="L171" s="17"/>
      <c r="M171" s="17"/>
      <c r="N171" s="17"/>
      <c r="O171" s="17"/>
      <c r="P171" s="17"/>
      <c r="Q171" s="17"/>
      <c r="R171" s="17"/>
      <c r="S171" s="17"/>
    </row>
    <row r="172" spans="1:19" x14ac:dyDescent="0.25">
      <c r="A172" s="16"/>
      <c r="B172" s="17"/>
      <c r="C172" s="17"/>
      <c r="D172" s="17"/>
      <c r="E172" s="17"/>
      <c r="F172" s="17"/>
      <c r="G172" s="17"/>
      <c r="H172" s="17"/>
      <c r="I172" s="17"/>
      <c r="J172" s="17"/>
      <c r="K172" s="17"/>
      <c r="L172" s="17"/>
      <c r="M172" s="17"/>
      <c r="N172" s="17"/>
      <c r="O172" s="17"/>
      <c r="P172" s="17"/>
      <c r="Q172" s="17"/>
      <c r="R172" s="17"/>
      <c r="S172" s="17"/>
    </row>
    <row r="173" spans="1:19" ht="26.25" customHeight="1" thickBot="1" x14ac:dyDescent="0.3">
      <c r="A173" s="18" t="s">
        <v>2754</v>
      </c>
      <c r="B173" s="17"/>
      <c r="C173" s="17"/>
      <c r="D173" s="17"/>
      <c r="E173" s="17"/>
      <c r="F173" s="17"/>
      <c r="G173" s="17"/>
      <c r="H173" s="17"/>
      <c r="I173" s="17"/>
      <c r="J173" s="17"/>
      <c r="K173" s="17"/>
      <c r="L173" s="17"/>
      <c r="M173" s="17"/>
      <c r="N173" s="17"/>
      <c r="O173" s="17"/>
      <c r="P173" s="17"/>
      <c r="Q173" s="17"/>
      <c r="R173" s="17"/>
      <c r="S173" s="17"/>
    </row>
    <row r="174" spans="1:19" ht="26.25" thickBot="1" x14ac:dyDescent="0.3">
      <c r="A174" s="19" t="s">
        <v>795</v>
      </c>
      <c r="B174" s="176" t="s">
        <v>777</v>
      </c>
      <c r="C174" s="20" t="s">
        <v>2502</v>
      </c>
      <c r="D174" s="21" t="s">
        <v>8</v>
      </c>
      <c r="E174" s="22" t="s">
        <v>774</v>
      </c>
      <c r="F174" s="132" t="s">
        <v>2655</v>
      </c>
      <c r="G174" s="122" t="s">
        <v>2641</v>
      </c>
      <c r="H174" s="133" t="s">
        <v>2656</v>
      </c>
      <c r="I174" s="22" t="s">
        <v>4</v>
      </c>
      <c r="J174" s="22" t="s">
        <v>9</v>
      </c>
      <c r="K174" s="22" t="s">
        <v>5</v>
      </c>
      <c r="L174" s="23" t="s">
        <v>3</v>
      </c>
      <c r="M174" s="17"/>
      <c r="N174" s="17"/>
      <c r="O174" s="17"/>
      <c r="P174" s="17"/>
      <c r="Q174" s="17"/>
      <c r="R174" s="17"/>
      <c r="S174" s="17"/>
    </row>
    <row r="175" spans="1:19" x14ac:dyDescent="0.25">
      <c r="A175" s="24" t="s">
        <v>769</v>
      </c>
      <c r="B175" s="25">
        <v>330</v>
      </c>
      <c r="C175" s="355">
        <v>1</v>
      </c>
      <c r="D175" s="27">
        <v>20</v>
      </c>
      <c r="E175" s="28">
        <v>226</v>
      </c>
      <c r="F175" s="107">
        <v>90</v>
      </c>
      <c r="G175" s="108">
        <v>98</v>
      </c>
      <c r="H175" s="109">
        <v>38</v>
      </c>
      <c r="I175" s="28">
        <v>15</v>
      </c>
      <c r="J175" s="28">
        <v>25</v>
      </c>
      <c r="K175" s="28">
        <v>41</v>
      </c>
      <c r="L175" s="29">
        <v>3</v>
      </c>
      <c r="M175" s="17"/>
      <c r="N175" s="17"/>
      <c r="O175" s="17"/>
      <c r="P175" s="17"/>
      <c r="Q175" s="17"/>
      <c r="R175" s="17"/>
      <c r="S175" s="17"/>
    </row>
    <row r="176" spans="1:19" x14ac:dyDescent="0.25">
      <c r="A176" s="30" t="s">
        <v>775</v>
      </c>
      <c r="B176" s="31">
        <v>9.1304621331844302</v>
      </c>
      <c r="C176" s="356" t="str">
        <f>'SAMT Réadap et rééduc fonc'!C8</f>
        <v/>
      </c>
      <c r="D176" s="32">
        <v>11.552389717690852</v>
      </c>
      <c r="E176" s="33">
        <v>7.3359281953613404</v>
      </c>
      <c r="F176" s="110">
        <v>7.9128875587786558</v>
      </c>
      <c r="G176" s="111">
        <v>5.3551359454497529</v>
      </c>
      <c r="H176" s="112">
        <v>11.077804452829161</v>
      </c>
      <c r="I176" s="33">
        <v>17.117979066452147</v>
      </c>
      <c r="J176" s="33">
        <v>18.439322039113133</v>
      </c>
      <c r="K176" s="33">
        <v>9.7220208966374457</v>
      </c>
      <c r="L176" s="34">
        <v>2.5764479028781131</v>
      </c>
      <c r="M176" s="17"/>
      <c r="N176" s="17"/>
      <c r="O176" s="17"/>
      <c r="P176" s="17"/>
      <c r="Q176" s="17"/>
      <c r="R176" s="17"/>
      <c r="S176" s="17"/>
    </row>
    <row r="177" spans="1:19" ht="15.75" thickBot="1" x14ac:dyDescent="0.3">
      <c r="A177" s="30" t="s">
        <v>2652</v>
      </c>
      <c r="B177" s="31">
        <v>19.31365429895996</v>
      </c>
      <c r="C177" s="35"/>
      <c r="D177" s="32">
        <v>37.171184068197199</v>
      </c>
      <c r="E177" s="33">
        <v>14.569184301769578</v>
      </c>
      <c r="F177" s="110">
        <v>16.985560633199203</v>
      </c>
      <c r="G177" s="111">
        <v>8.053250009684195</v>
      </c>
      <c r="H177" s="112">
        <v>19.670228040455708</v>
      </c>
      <c r="I177" s="33">
        <v>30.246867743857901</v>
      </c>
      <c r="J177" s="33">
        <v>25.389575306873109</v>
      </c>
      <c r="K177" s="33">
        <v>18.170658226966861</v>
      </c>
      <c r="L177" s="34">
        <v>1.0142883332524677</v>
      </c>
      <c r="M177" s="17"/>
      <c r="N177" s="17"/>
      <c r="O177" s="17"/>
      <c r="P177" s="17"/>
      <c r="Q177" s="17"/>
      <c r="R177" s="17"/>
      <c r="S177" s="17"/>
    </row>
    <row r="178" spans="1:19" x14ac:dyDescent="0.25">
      <c r="A178" s="36" t="s">
        <v>770</v>
      </c>
      <c r="B178" s="37">
        <v>1.6648592953977301</v>
      </c>
      <c r="C178" s="38"/>
      <c r="D178" s="39">
        <v>1.3865508534337767</v>
      </c>
      <c r="E178" s="40">
        <v>1.6639138595092533</v>
      </c>
      <c r="F178" s="113">
        <v>1.7717098049545807</v>
      </c>
      <c r="G178" s="114">
        <v>1.6439758022000281</v>
      </c>
      <c r="H178" s="115">
        <v>1.6786526837716975</v>
      </c>
      <c r="I178" s="40">
        <v>2.1009887887709535</v>
      </c>
      <c r="J178" s="40">
        <v>1.8693006206655429</v>
      </c>
      <c r="K178" s="40">
        <v>1.7958255277505943</v>
      </c>
      <c r="L178" s="41">
        <v>1.5579493816765335</v>
      </c>
      <c r="M178" s="17"/>
      <c r="N178" s="17"/>
      <c r="O178" s="17"/>
      <c r="P178" s="17"/>
      <c r="Q178" s="17"/>
      <c r="R178" s="17"/>
      <c r="S178" s="17"/>
    </row>
    <row r="179" spans="1:19" x14ac:dyDescent="0.25">
      <c r="A179" s="42" t="s">
        <v>771</v>
      </c>
      <c r="B179" s="43">
        <v>2.2002469115112175</v>
      </c>
      <c r="C179" s="44"/>
      <c r="D179" s="45">
        <v>2.203287696125515</v>
      </c>
      <c r="E179" s="46">
        <v>2.1125042952581898</v>
      </c>
      <c r="F179" s="116">
        <v>2.5418178508481302</v>
      </c>
      <c r="G179" s="117">
        <v>2.0413262493295283</v>
      </c>
      <c r="H179" s="118">
        <v>2.0682023803611935</v>
      </c>
      <c r="I179" s="46">
        <v>3.1349188829086345</v>
      </c>
      <c r="J179" s="46">
        <v>3.1039950453387228</v>
      </c>
      <c r="K179" s="46">
        <v>2.3136597937601389</v>
      </c>
      <c r="L179" s="47">
        <v>2.1769857675603044</v>
      </c>
      <c r="M179" s="17"/>
      <c r="N179" s="17"/>
      <c r="O179" s="17"/>
      <c r="P179" s="17"/>
      <c r="Q179" s="17"/>
      <c r="R179" s="17"/>
      <c r="S179" s="17"/>
    </row>
    <row r="180" spans="1:19" x14ac:dyDescent="0.25">
      <c r="A180" s="30" t="s">
        <v>2653</v>
      </c>
      <c r="B180" s="31">
        <v>3.1532450866923756</v>
      </c>
      <c r="C180" s="35"/>
      <c r="D180" s="32">
        <v>3.0819665115568737</v>
      </c>
      <c r="E180" s="33">
        <v>2.8520461553134098</v>
      </c>
      <c r="F180" s="110">
        <v>3.1781913785763036</v>
      </c>
      <c r="G180" s="111">
        <v>2.7656608835377705</v>
      </c>
      <c r="H180" s="112">
        <v>2.6424275139806328</v>
      </c>
      <c r="I180" s="33">
        <v>5.3978823529411777</v>
      </c>
      <c r="J180" s="33">
        <v>4.5232840853152716</v>
      </c>
      <c r="K180" s="33">
        <v>3.3661052377203751</v>
      </c>
      <c r="L180" s="34">
        <v>3.2087130773665895</v>
      </c>
      <c r="M180" s="17"/>
      <c r="N180" s="17"/>
      <c r="O180" s="17"/>
      <c r="P180" s="17"/>
      <c r="Q180" s="17"/>
      <c r="R180" s="17"/>
      <c r="S180" s="17"/>
    </row>
    <row r="181" spans="1:19" x14ac:dyDescent="0.25">
      <c r="A181" s="42" t="s">
        <v>772</v>
      </c>
      <c r="B181" s="43">
        <v>5.3904748017865192</v>
      </c>
      <c r="C181" s="44"/>
      <c r="D181" s="45">
        <v>4.1201279584648987</v>
      </c>
      <c r="E181" s="46">
        <v>4.7615837983900899</v>
      </c>
      <c r="F181" s="116">
        <v>4.7615837983900899</v>
      </c>
      <c r="G181" s="117">
        <v>4.0040078162818062</v>
      </c>
      <c r="H181" s="118">
        <v>8.3873058195848547</v>
      </c>
      <c r="I181" s="46">
        <v>10.061026262731973</v>
      </c>
      <c r="J181" s="46">
        <v>18.327290658727204</v>
      </c>
      <c r="K181" s="46">
        <v>7.2813941203491046</v>
      </c>
      <c r="L181" s="47">
        <v>3.2920426254401596</v>
      </c>
      <c r="M181" s="17"/>
      <c r="N181" s="17"/>
      <c r="O181" s="17"/>
      <c r="P181" s="17"/>
      <c r="Q181" s="17"/>
      <c r="R181" s="17"/>
      <c r="S181" s="17"/>
    </row>
    <row r="182" spans="1:19" ht="15.75" thickBot="1" x14ac:dyDescent="0.3">
      <c r="A182" s="48" t="s">
        <v>773</v>
      </c>
      <c r="B182" s="49">
        <v>19.826329679649955</v>
      </c>
      <c r="C182" s="50"/>
      <c r="D182" s="51">
        <v>5.3204108314913992</v>
      </c>
      <c r="E182" s="52">
        <v>16.462942412147598</v>
      </c>
      <c r="F182" s="119">
        <v>19.07217525588058</v>
      </c>
      <c r="G182" s="120">
        <v>13.18592842730993</v>
      </c>
      <c r="H182" s="121">
        <v>29.732039800941614</v>
      </c>
      <c r="I182" s="52">
        <v>46.055583625039567</v>
      </c>
      <c r="J182" s="52">
        <v>54.280324197930995</v>
      </c>
      <c r="K182" s="52">
        <v>23.333614327738868</v>
      </c>
      <c r="L182" s="53">
        <v>3.3420403542843018</v>
      </c>
      <c r="M182" s="17"/>
      <c r="N182" s="17"/>
      <c r="O182" s="17"/>
      <c r="P182" s="17"/>
      <c r="Q182" s="17"/>
      <c r="R182" s="17"/>
      <c r="S182" s="17"/>
    </row>
    <row r="183" spans="1:19" x14ac:dyDescent="0.25">
      <c r="A183" s="17"/>
      <c r="B183" s="17"/>
      <c r="C183" s="17"/>
      <c r="D183" s="17"/>
      <c r="E183" s="17"/>
      <c r="F183" s="17"/>
      <c r="G183" s="17"/>
      <c r="H183" s="17"/>
      <c r="I183" s="17"/>
      <c r="J183" s="17"/>
      <c r="K183" s="17"/>
      <c r="L183" s="17"/>
      <c r="M183" s="17"/>
      <c r="N183" s="17"/>
      <c r="O183" s="17"/>
      <c r="P183" s="17"/>
      <c r="Q183" s="17"/>
      <c r="R183" s="17"/>
      <c r="S183" s="17"/>
    </row>
    <row r="184" spans="1:19" x14ac:dyDescent="0.25">
      <c r="A184" s="16"/>
      <c r="B184" s="17"/>
      <c r="C184" s="17"/>
      <c r="D184" s="17"/>
      <c r="E184" s="17"/>
      <c r="F184" s="17"/>
      <c r="G184" s="17"/>
      <c r="H184" s="17"/>
      <c r="I184" s="17"/>
      <c r="J184" s="17"/>
      <c r="K184" s="17"/>
      <c r="L184" s="17"/>
      <c r="M184" s="17"/>
      <c r="N184" s="17"/>
      <c r="O184" s="17"/>
      <c r="P184" s="17"/>
      <c r="Q184" s="17"/>
      <c r="R184" s="17"/>
      <c r="S184" s="17"/>
    </row>
    <row r="185" spans="1:19" ht="26.25" customHeight="1" thickBot="1" x14ac:dyDescent="0.3">
      <c r="A185" s="18" t="s">
        <v>2765</v>
      </c>
      <c r="B185" s="17"/>
      <c r="C185" s="17"/>
      <c r="D185" s="17"/>
      <c r="E185" s="17"/>
      <c r="F185" s="17"/>
      <c r="G185" s="17"/>
      <c r="H185" s="17"/>
      <c r="I185" s="17"/>
      <c r="J185" s="17"/>
      <c r="K185" s="17"/>
      <c r="L185" s="17"/>
      <c r="M185" s="17"/>
      <c r="N185" s="17"/>
      <c r="O185" s="17"/>
      <c r="P185" s="17"/>
      <c r="Q185" s="17"/>
      <c r="R185" s="17"/>
      <c r="S185" s="17"/>
    </row>
    <row r="186" spans="1:19" ht="26.25" thickBot="1" x14ac:dyDescent="0.3">
      <c r="A186" s="19" t="s">
        <v>795</v>
      </c>
      <c r="B186" s="176" t="s">
        <v>777</v>
      </c>
      <c r="C186" s="20" t="s">
        <v>2502</v>
      </c>
      <c r="D186" s="21" t="s">
        <v>8</v>
      </c>
      <c r="E186" s="22" t="s">
        <v>774</v>
      </c>
      <c r="F186" s="132" t="s">
        <v>2655</v>
      </c>
      <c r="G186" s="122" t="s">
        <v>2641</v>
      </c>
      <c r="H186" s="133" t="s">
        <v>2656</v>
      </c>
      <c r="I186" s="22" t="s">
        <v>4</v>
      </c>
      <c r="J186" s="22" t="s">
        <v>9</v>
      </c>
      <c r="K186" s="22" t="s">
        <v>5</v>
      </c>
      <c r="L186" s="23" t="s">
        <v>3</v>
      </c>
      <c r="M186" s="17"/>
      <c r="N186" s="17"/>
      <c r="O186" s="17"/>
      <c r="P186" s="17"/>
      <c r="Q186" s="17"/>
      <c r="R186" s="17"/>
      <c r="S186" s="17"/>
    </row>
    <row r="187" spans="1:19" x14ac:dyDescent="0.25">
      <c r="A187" s="24" t="s">
        <v>769</v>
      </c>
      <c r="B187" s="25">
        <v>1015</v>
      </c>
      <c r="C187" s="355">
        <v>1</v>
      </c>
      <c r="D187" s="27">
        <v>28</v>
      </c>
      <c r="E187" s="28">
        <v>444</v>
      </c>
      <c r="F187" s="107">
        <v>116</v>
      </c>
      <c r="G187" s="108">
        <v>155</v>
      </c>
      <c r="H187" s="109">
        <v>173</v>
      </c>
      <c r="I187" s="28">
        <v>78</v>
      </c>
      <c r="J187" s="28">
        <v>166</v>
      </c>
      <c r="K187" s="28">
        <v>283</v>
      </c>
      <c r="L187" s="29">
        <v>16</v>
      </c>
      <c r="M187" s="17"/>
      <c r="N187" s="17"/>
      <c r="O187" s="17"/>
      <c r="P187" s="17"/>
      <c r="Q187" s="17"/>
      <c r="R187" s="17"/>
      <c r="S187" s="17"/>
    </row>
    <row r="188" spans="1:19" x14ac:dyDescent="0.25">
      <c r="A188" s="30" t="s">
        <v>775</v>
      </c>
      <c r="B188" s="31">
        <v>0.55619664652612943</v>
      </c>
      <c r="C188" s="356" t="str">
        <f>'SALM Pharmacie'!C8</f>
        <v/>
      </c>
      <c r="D188" s="32">
        <v>8.4866089836606914E-2</v>
      </c>
      <c r="E188" s="33">
        <v>0.36713050520294277</v>
      </c>
      <c r="F188" s="110">
        <v>0.14181302245698371</v>
      </c>
      <c r="G188" s="111">
        <v>0.26257227614656209</v>
      </c>
      <c r="H188" s="112">
        <v>0.61188977400219247</v>
      </c>
      <c r="I188" s="33">
        <v>1.071232459076733</v>
      </c>
      <c r="J188" s="33">
        <v>0.57768239662972531</v>
      </c>
      <c r="K188" s="33">
        <v>0.7718828778157486</v>
      </c>
      <c r="L188" s="34">
        <v>7.894608300704771E-2</v>
      </c>
      <c r="M188" s="17"/>
      <c r="N188" s="17"/>
      <c r="O188" s="17"/>
      <c r="P188" s="17"/>
      <c r="Q188" s="17"/>
      <c r="R188" s="17"/>
      <c r="S188" s="17"/>
    </row>
    <row r="189" spans="1:19" ht="15.75" thickBot="1" x14ac:dyDescent="0.3">
      <c r="A189" s="30" t="s">
        <v>2652</v>
      </c>
      <c r="B189" s="31">
        <v>0.5752440338869157</v>
      </c>
      <c r="C189" s="35"/>
      <c r="D189" s="32">
        <v>8.4262471531712194E-2</v>
      </c>
      <c r="E189" s="33">
        <v>0.43071086693535221</v>
      </c>
      <c r="F189" s="110">
        <v>9.9462858757535175E-2</v>
      </c>
      <c r="G189" s="111">
        <v>0.26433742003412575</v>
      </c>
      <c r="H189" s="112">
        <v>0.55057321555876992</v>
      </c>
      <c r="I189" s="33">
        <v>0.41528591989072466</v>
      </c>
      <c r="J189" s="33">
        <v>0.53375535224229276</v>
      </c>
      <c r="K189" s="33">
        <v>0.68522339354943684</v>
      </c>
      <c r="L189" s="34">
        <v>2.8674970648920248E-2</v>
      </c>
      <c r="M189" s="17"/>
      <c r="N189" s="17"/>
      <c r="O189" s="17"/>
      <c r="P189" s="17"/>
      <c r="Q189" s="17"/>
      <c r="R189" s="17"/>
      <c r="S189" s="17"/>
    </row>
    <row r="190" spans="1:19" x14ac:dyDescent="0.25">
      <c r="A190" s="36" t="s">
        <v>770</v>
      </c>
      <c r="B190" s="37">
        <v>9.1755893336923675E-2</v>
      </c>
      <c r="C190" s="38"/>
      <c r="D190" s="39">
        <v>4.1744676499964113E-2</v>
      </c>
      <c r="E190" s="40">
        <v>9.2048042862076379E-2</v>
      </c>
      <c r="F190" s="113">
        <v>7.0025720722882281E-2</v>
      </c>
      <c r="G190" s="114">
        <v>0.10825515617664712</v>
      </c>
      <c r="H190" s="115">
        <v>0.17126962867529189</v>
      </c>
      <c r="I190" s="40">
        <v>0.57757518312634804</v>
      </c>
      <c r="J190" s="40">
        <v>0.15667916942646842</v>
      </c>
      <c r="K190" s="40">
        <v>0.13780361510826472</v>
      </c>
      <c r="L190" s="41">
        <v>5.6689868214730085E-2</v>
      </c>
      <c r="M190" s="17"/>
      <c r="N190" s="17"/>
      <c r="O190" s="17"/>
      <c r="P190" s="17"/>
      <c r="Q190" s="17"/>
      <c r="R190" s="17"/>
      <c r="S190" s="17"/>
    </row>
    <row r="191" spans="1:19" x14ac:dyDescent="0.25">
      <c r="A191" s="42" t="s">
        <v>771</v>
      </c>
      <c r="B191" s="43">
        <v>0.15850392559474705</v>
      </c>
      <c r="C191" s="44"/>
      <c r="D191" s="45">
        <v>5.3727033099187485E-2</v>
      </c>
      <c r="E191" s="46">
        <v>0.13114957203209973</v>
      </c>
      <c r="F191" s="116">
        <v>8.7765815931404742E-2</v>
      </c>
      <c r="G191" s="117">
        <v>0.13941194700396353</v>
      </c>
      <c r="H191" s="118">
        <v>0.26018023222111414</v>
      </c>
      <c r="I191" s="46">
        <v>0.79576614818599145</v>
      </c>
      <c r="J191" s="46">
        <v>0.2654873490287023</v>
      </c>
      <c r="K191" s="46">
        <v>0.28560473954662047</v>
      </c>
      <c r="L191" s="47">
        <v>6.0272732635684487E-2</v>
      </c>
      <c r="M191" s="17"/>
      <c r="N191" s="17"/>
      <c r="O191" s="17"/>
      <c r="P191" s="17"/>
      <c r="Q191" s="17"/>
      <c r="R191" s="17"/>
      <c r="S191" s="17"/>
    </row>
    <row r="192" spans="1:19" x14ac:dyDescent="0.25">
      <c r="A192" s="30" t="s">
        <v>2653</v>
      </c>
      <c r="B192" s="31">
        <v>0.34865238469111798</v>
      </c>
      <c r="C192" s="35"/>
      <c r="D192" s="32">
        <v>6.5655124321389646E-2</v>
      </c>
      <c r="E192" s="33">
        <v>0.21173561942361449</v>
      </c>
      <c r="F192" s="110">
        <v>0.11130011169997323</v>
      </c>
      <c r="G192" s="111">
        <v>0.18617324450597694</v>
      </c>
      <c r="H192" s="112">
        <v>0.43625181424798742</v>
      </c>
      <c r="I192" s="33">
        <v>1.0383113351031636</v>
      </c>
      <c r="J192" s="33">
        <v>0.40159974959048972</v>
      </c>
      <c r="K192" s="33">
        <v>0.57980506170257273</v>
      </c>
      <c r="L192" s="34">
        <v>6.7299568765608345E-2</v>
      </c>
      <c r="M192" s="17"/>
      <c r="N192" s="17"/>
      <c r="O192" s="17"/>
      <c r="P192" s="17"/>
      <c r="Q192" s="17"/>
      <c r="R192" s="17"/>
      <c r="S192" s="17"/>
    </row>
    <row r="193" spans="1:19" x14ac:dyDescent="0.25">
      <c r="A193" s="42" t="s">
        <v>772</v>
      </c>
      <c r="B193" s="43">
        <v>0.76828755636918677</v>
      </c>
      <c r="C193" s="44"/>
      <c r="D193" s="45">
        <v>8.0803471288087708E-2</v>
      </c>
      <c r="E193" s="46">
        <v>0.43511195236792305</v>
      </c>
      <c r="F193" s="116">
        <v>0.16290706999445517</v>
      </c>
      <c r="G193" s="117">
        <v>0.26148880020226484</v>
      </c>
      <c r="H193" s="118">
        <v>0.74717836955205585</v>
      </c>
      <c r="I193" s="46">
        <v>1.2885553401761534</v>
      </c>
      <c r="J193" s="46">
        <v>0.71731427744296383</v>
      </c>
      <c r="K193" s="46">
        <v>1.032882822044626</v>
      </c>
      <c r="L193" s="47">
        <v>9.2358840363564343E-2</v>
      </c>
      <c r="M193" s="17"/>
      <c r="N193" s="17"/>
      <c r="O193" s="17"/>
      <c r="P193" s="17"/>
      <c r="Q193" s="17"/>
      <c r="R193" s="17"/>
      <c r="S193" s="17"/>
    </row>
    <row r="194" spans="1:19" ht="15.75" thickBot="1" x14ac:dyDescent="0.3">
      <c r="A194" s="48" t="s">
        <v>773</v>
      </c>
      <c r="B194" s="49">
        <v>1.2689230925995043</v>
      </c>
      <c r="C194" s="50"/>
      <c r="D194" s="51">
        <v>0.10861459322405939</v>
      </c>
      <c r="E194" s="52">
        <v>0.77433670542241551</v>
      </c>
      <c r="F194" s="119">
        <v>0.22021568680408168</v>
      </c>
      <c r="G194" s="120">
        <v>0.50303715865876075</v>
      </c>
      <c r="H194" s="121">
        <v>1.2045785124782087</v>
      </c>
      <c r="I194" s="52">
        <v>1.5783457986020006</v>
      </c>
      <c r="J194" s="52">
        <v>1.0301275036547819</v>
      </c>
      <c r="K194" s="52">
        <v>1.5813960470659831</v>
      </c>
      <c r="L194" s="53">
        <v>0.12045301169502956</v>
      </c>
      <c r="M194" s="17"/>
      <c r="N194" s="17"/>
      <c r="O194" s="17"/>
      <c r="P194" s="17"/>
      <c r="Q194" s="17"/>
      <c r="R194" s="17"/>
      <c r="S194" s="17"/>
    </row>
    <row r="195" spans="1:19" x14ac:dyDescent="0.25">
      <c r="A195" s="17"/>
      <c r="B195" s="17"/>
      <c r="C195" s="17"/>
      <c r="D195" s="17"/>
      <c r="E195" s="17"/>
      <c r="F195" s="17"/>
      <c r="G195" s="17"/>
      <c r="H195" s="17"/>
      <c r="I195" s="17"/>
      <c r="J195" s="17"/>
      <c r="K195" s="17"/>
      <c r="L195" s="17"/>
      <c r="M195" s="17"/>
      <c r="N195" s="17"/>
      <c r="O195" s="17"/>
      <c r="P195" s="17"/>
      <c r="Q195" s="17"/>
      <c r="R195" s="17"/>
      <c r="S195" s="17"/>
    </row>
    <row r="197" spans="1:19" ht="26.25" customHeight="1" thickBot="1" x14ac:dyDescent="0.3">
      <c r="A197" s="18" t="s">
        <v>2766</v>
      </c>
      <c r="B197" s="17"/>
      <c r="C197" s="17"/>
      <c r="D197" s="17"/>
      <c r="E197" s="17"/>
      <c r="F197" s="17"/>
      <c r="G197" s="17"/>
      <c r="H197" s="17"/>
      <c r="I197" s="17"/>
      <c r="J197" s="17"/>
      <c r="K197" s="17"/>
      <c r="L197" s="17"/>
      <c r="M197" s="17"/>
      <c r="N197" s="17"/>
      <c r="O197" s="17"/>
      <c r="P197" s="17"/>
      <c r="Q197" s="17"/>
      <c r="R197" s="17"/>
      <c r="S197" s="17"/>
    </row>
    <row r="198" spans="1:19" ht="26.25" thickBot="1" x14ac:dyDescent="0.3">
      <c r="A198" s="19" t="s">
        <v>795</v>
      </c>
      <c r="B198" s="176" t="s">
        <v>777</v>
      </c>
      <c r="C198" s="20" t="s">
        <v>2502</v>
      </c>
      <c r="D198" s="21" t="s">
        <v>8</v>
      </c>
      <c r="E198" s="22" t="s">
        <v>774</v>
      </c>
      <c r="F198" s="132" t="s">
        <v>2655</v>
      </c>
      <c r="G198" s="122" t="s">
        <v>2641</v>
      </c>
      <c r="H198" s="133" t="s">
        <v>2656</v>
      </c>
      <c r="I198" s="22" t="s">
        <v>4</v>
      </c>
      <c r="J198" s="22" t="s">
        <v>9</v>
      </c>
      <c r="K198" s="22" t="s">
        <v>5</v>
      </c>
      <c r="L198" s="23" t="s">
        <v>3</v>
      </c>
      <c r="M198" s="17"/>
      <c r="N198" s="17"/>
      <c r="O198" s="17"/>
      <c r="P198" s="17"/>
      <c r="Q198" s="17"/>
      <c r="R198" s="17"/>
      <c r="S198" s="17"/>
    </row>
    <row r="199" spans="1:19" x14ac:dyDescent="0.25">
      <c r="A199" s="24" t="s">
        <v>769</v>
      </c>
      <c r="B199" s="25">
        <v>376</v>
      </c>
      <c r="C199" s="355">
        <v>1</v>
      </c>
      <c r="D199" s="27">
        <v>24</v>
      </c>
      <c r="E199" s="28">
        <v>286</v>
      </c>
      <c r="F199" s="107">
        <v>110</v>
      </c>
      <c r="G199" s="108">
        <v>140</v>
      </c>
      <c r="H199" s="109">
        <v>36</v>
      </c>
      <c r="I199" s="28">
        <v>3</v>
      </c>
      <c r="J199" s="28">
        <v>0</v>
      </c>
      <c r="K199" s="28">
        <v>47</v>
      </c>
      <c r="L199" s="29">
        <v>16</v>
      </c>
      <c r="M199" s="17"/>
      <c r="N199" s="17"/>
      <c r="O199" s="17"/>
      <c r="P199" s="17"/>
      <c r="Q199" s="17"/>
      <c r="R199" s="17"/>
      <c r="S199" s="17"/>
    </row>
    <row r="200" spans="1:19" x14ac:dyDescent="0.25">
      <c r="A200" s="30" t="s">
        <v>775</v>
      </c>
      <c r="B200" s="310">
        <v>880.53432016942838</v>
      </c>
      <c r="C200" s="357" t="str">
        <f>'SALM Stérilisation'!C8</f>
        <v/>
      </c>
      <c r="D200" s="87">
        <v>756.94959890633663</v>
      </c>
      <c r="E200" s="88">
        <v>867.85967904686288</v>
      </c>
      <c r="F200" s="312">
        <v>789.73070730670759</v>
      </c>
      <c r="G200" s="313">
        <v>806.52604588935026</v>
      </c>
      <c r="H200" s="314">
        <v>1345.1067771987805</v>
      </c>
      <c r="I200" s="88">
        <v>1583.313259203939</v>
      </c>
      <c r="J200" s="88" t="s">
        <v>2654</v>
      </c>
      <c r="K200" s="88">
        <v>864.64420746635233</v>
      </c>
      <c r="L200" s="270">
        <v>1207.3767671262233</v>
      </c>
      <c r="M200" s="17"/>
      <c r="N200" s="17"/>
      <c r="O200" s="17"/>
      <c r="P200" s="17"/>
      <c r="Q200" s="17"/>
      <c r="R200" s="17"/>
      <c r="S200" s="17"/>
    </row>
    <row r="201" spans="1:19" ht="15.75" thickBot="1" x14ac:dyDescent="0.3">
      <c r="A201" s="30" t="s">
        <v>2652</v>
      </c>
      <c r="B201" s="310">
        <v>650.50045878130732</v>
      </c>
      <c r="C201" s="298"/>
      <c r="D201" s="87">
        <v>568.79322517837807</v>
      </c>
      <c r="E201" s="88">
        <v>633.46054723900045</v>
      </c>
      <c r="F201" s="312">
        <v>447.08163020669298</v>
      </c>
      <c r="G201" s="313">
        <v>465.34763899843767</v>
      </c>
      <c r="H201" s="314">
        <v>1214.0660383789254</v>
      </c>
      <c r="I201" s="88">
        <v>505.35723284350377</v>
      </c>
      <c r="J201" s="88" t="s">
        <v>2654</v>
      </c>
      <c r="K201" s="88">
        <v>799.98800179990519</v>
      </c>
      <c r="L201" s="270">
        <v>363.63601745009299</v>
      </c>
      <c r="M201" s="17"/>
      <c r="N201" s="17"/>
      <c r="O201" s="17"/>
      <c r="P201" s="17"/>
      <c r="Q201" s="17"/>
      <c r="R201" s="17"/>
      <c r="S201" s="17"/>
    </row>
    <row r="202" spans="1:19" x14ac:dyDescent="0.25">
      <c r="A202" s="36" t="s">
        <v>770</v>
      </c>
      <c r="B202" s="315">
        <v>389.48684685738135</v>
      </c>
      <c r="C202" s="301"/>
      <c r="D202" s="91">
        <v>430.87619254225666</v>
      </c>
      <c r="E202" s="92">
        <v>386.01700483748323</v>
      </c>
      <c r="F202" s="316">
        <v>440.23135953703706</v>
      </c>
      <c r="G202" s="317">
        <v>355.94192785841966</v>
      </c>
      <c r="H202" s="318">
        <v>468.57778484430918</v>
      </c>
      <c r="I202" s="92">
        <v>1072.28547008547</v>
      </c>
      <c r="J202" s="92" t="s">
        <v>2654</v>
      </c>
      <c r="K202" s="92">
        <v>287.00618854303548</v>
      </c>
      <c r="L202" s="271">
        <v>841.09199201534966</v>
      </c>
      <c r="M202" s="17"/>
      <c r="N202" s="17"/>
      <c r="O202" s="17"/>
      <c r="P202" s="17"/>
      <c r="Q202" s="17"/>
      <c r="R202" s="17"/>
      <c r="S202" s="17"/>
    </row>
    <row r="203" spans="1:19" x14ac:dyDescent="0.25">
      <c r="A203" s="42" t="s">
        <v>771</v>
      </c>
      <c r="B203" s="319">
        <v>531.67774073111332</v>
      </c>
      <c r="C203" s="304"/>
      <c r="D203" s="96">
        <v>468.01798408319382</v>
      </c>
      <c r="E203" s="97">
        <v>540.94776640752252</v>
      </c>
      <c r="F203" s="320">
        <v>536.56957198742725</v>
      </c>
      <c r="G203" s="321">
        <v>538.42934268883005</v>
      </c>
      <c r="H203" s="322">
        <v>587.27369512367227</v>
      </c>
      <c r="I203" s="97">
        <v>1370.9636752136751</v>
      </c>
      <c r="J203" s="97" t="s">
        <v>2654</v>
      </c>
      <c r="K203" s="97">
        <v>463.09909508791134</v>
      </c>
      <c r="L203" s="272">
        <v>929.45514532922016</v>
      </c>
      <c r="M203" s="17"/>
      <c r="N203" s="17"/>
      <c r="O203" s="17"/>
      <c r="P203" s="17"/>
      <c r="Q203" s="17"/>
      <c r="R203" s="17"/>
      <c r="S203" s="17"/>
    </row>
    <row r="204" spans="1:19" x14ac:dyDescent="0.25">
      <c r="A204" s="30" t="s">
        <v>2653</v>
      </c>
      <c r="B204" s="310">
        <v>750.85791369411186</v>
      </c>
      <c r="C204" s="298"/>
      <c r="D204" s="87">
        <v>565.10356958086663</v>
      </c>
      <c r="E204" s="88">
        <v>752.2648226943943</v>
      </c>
      <c r="F204" s="312">
        <v>740.65415980703779</v>
      </c>
      <c r="G204" s="313">
        <v>760.69649807607254</v>
      </c>
      <c r="H204" s="314">
        <v>817.09733615257255</v>
      </c>
      <c r="I204" s="88">
        <v>1868.7606837606836</v>
      </c>
      <c r="J204" s="88" t="s">
        <v>2654</v>
      </c>
      <c r="K204" s="88">
        <v>602.82064261555809</v>
      </c>
      <c r="L204" s="270">
        <v>1230.293011310001</v>
      </c>
      <c r="M204" s="17"/>
      <c r="N204" s="17"/>
      <c r="O204" s="17"/>
      <c r="P204" s="17"/>
      <c r="Q204" s="17"/>
      <c r="R204" s="17"/>
      <c r="S204" s="17"/>
    </row>
    <row r="205" spans="1:19" x14ac:dyDescent="0.25">
      <c r="A205" s="42" t="s">
        <v>772</v>
      </c>
      <c r="B205" s="319">
        <v>981.28786341576142</v>
      </c>
      <c r="C205" s="304"/>
      <c r="D205" s="96">
        <v>910.0714097519683</v>
      </c>
      <c r="E205" s="97">
        <v>943.53400623450966</v>
      </c>
      <c r="F205" s="320">
        <v>907.8492501653958</v>
      </c>
      <c r="G205" s="321">
        <v>929.08591725175529</v>
      </c>
      <c r="H205" s="322">
        <v>1557.3324301260404</v>
      </c>
      <c r="I205" s="97">
        <v>1938.3865554725749</v>
      </c>
      <c r="J205" s="97" t="s">
        <v>2654</v>
      </c>
      <c r="K205" s="97">
        <v>913.3678596538507</v>
      </c>
      <c r="L205" s="272">
        <v>1529.0797591572837</v>
      </c>
      <c r="M205" s="17"/>
      <c r="N205" s="17"/>
      <c r="O205" s="17"/>
      <c r="P205" s="17"/>
      <c r="Q205" s="17"/>
      <c r="R205" s="17"/>
      <c r="S205" s="17"/>
    </row>
    <row r="206" spans="1:19" ht="15.75" thickBot="1" x14ac:dyDescent="0.3">
      <c r="A206" s="48" t="s">
        <v>773</v>
      </c>
      <c r="B206" s="323">
        <v>1482.2591453556397</v>
      </c>
      <c r="C206" s="307"/>
      <c r="D206" s="101">
        <v>1141.6994025930455</v>
      </c>
      <c r="E206" s="102">
        <v>1381.5133024917131</v>
      </c>
      <c r="F206" s="324">
        <v>1109.2944850148515</v>
      </c>
      <c r="G206" s="325">
        <v>1299.2247184572527</v>
      </c>
      <c r="H206" s="326">
        <v>3249.3691607142855</v>
      </c>
      <c r="I206" s="102">
        <v>1980.1620784997099</v>
      </c>
      <c r="J206" s="102" t="s">
        <v>2654</v>
      </c>
      <c r="K206" s="102">
        <v>1497.0790118985262</v>
      </c>
      <c r="L206" s="273">
        <v>1673.9828448375038</v>
      </c>
      <c r="M206" s="17"/>
      <c r="N206" s="17"/>
      <c r="O206" s="17"/>
      <c r="P206" s="17"/>
      <c r="Q206" s="17"/>
      <c r="R206" s="17"/>
      <c r="S206" s="17"/>
    </row>
    <row r="207" spans="1:19" x14ac:dyDescent="0.25">
      <c r="A207" s="17"/>
      <c r="B207" s="17"/>
      <c r="C207" s="17"/>
      <c r="D207" s="17"/>
      <c r="E207" s="17"/>
      <c r="F207" s="17"/>
      <c r="G207" s="17"/>
      <c r="H207" s="17"/>
      <c r="I207" s="17"/>
      <c r="J207" s="17"/>
      <c r="K207" s="17"/>
      <c r="L207" s="17"/>
      <c r="M207" s="17"/>
      <c r="N207" s="17"/>
      <c r="O207" s="17"/>
      <c r="P207" s="17"/>
      <c r="Q207" s="17"/>
      <c r="R207" s="17"/>
      <c r="S207" s="17"/>
    </row>
    <row r="208" spans="1:19" x14ac:dyDescent="0.25">
      <c r="A208" s="16"/>
      <c r="B208" s="17"/>
      <c r="C208" s="17"/>
      <c r="D208" s="17"/>
      <c r="E208" s="17"/>
      <c r="F208" s="17"/>
      <c r="G208" s="17"/>
      <c r="H208" s="17"/>
      <c r="I208" s="17"/>
      <c r="J208" s="17"/>
      <c r="K208" s="17"/>
      <c r="L208" s="17"/>
      <c r="M208" s="17"/>
      <c r="N208" s="17"/>
      <c r="O208" s="17"/>
      <c r="P208" s="17"/>
      <c r="Q208" s="17"/>
      <c r="R208" s="17"/>
      <c r="S208" s="17"/>
    </row>
    <row r="209" spans="1:19" ht="26.25" customHeight="1" thickBot="1" x14ac:dyDescent="0.3">
      <c r="A209" s="18" t="s">
        <v>2767</v>
      </c>
      <c r="B209" s="17"/>
      <c r="C209" s="17"/>
      <c r="D209" s="17"/>
      <c r="E209" s="17"/>
      <c r="F209" s="17"/>
      <c r="G209" s="17"/>
      <c r="H209" s="17"/>
      <c r="I209" s="17"/>
      <c r="J209" s="17"/>
      <c r="K209" s="17"/>
      <c r="L209" s="17"/>
      <c r="M209" s="17"/>
      <c r="N209" s="17"/>
      <c r="O209" s="17"/>
      <c r="P209" s="17"/>
      <c r="Q209" s="17"/>
      <c r="R209" s="17"/>
      <c r="S209" s="17"/>
    </row>
    <row r="210" spans="1:19" ht="26.25" thickBot="1" x14ac:dyDescent="0.3">
      <c r="A210" s="19" t="s">
        <v>795</v>
      </c>
      <c r="B210" s="176" t="s">
        <v>777</v>
      </c>
      <c r="C210" s="20" t="s">
        <v>2502</v>
      </c>
      <c r="D210" s="21" t="s">
        <v>8</v>
      </c>
      <c r="E210" s="22" t="s">
        <v>774</v>
      </c>
      <c r="F210" s="132" t="s">
        <v>2655</v>
      </c>
      <c r="G210" s="122" t="s">
        <v>2641</v>
      </c>
      <c r="H210" s="133" t="s">
        <v>2656</v>
      </c>
      <c r="I210" s="22" t="s">
        <v>4</v>
      </c>
      <c r="J210" s="22" t="s">
        <v>9</v>
      </c>
      <c r="K210" s="22" t="s">
        <v>5</v>
      </c>
      <c r="L210" s="23" t="s">
        <v>3</v>
      </c>
      <c r="M210" s="17"/>
      <c r="N210" s="17"/>
      <c r="O210" s="17"/>
      <c r="P210" s="17"/>
      <c r="Q210" s="17"/>
      <c r="R210" s="17"/>
      <c r="S210" s="17"/>
    </row>
    <row r="211" spans="1:19" x14ac:dyDescent="0.25">
      <c r="A211" s="24" t="s">
        <v>769</v>
      </c>
      <c r="B211" s="25">
        <v>383</v>
      </c>
      <c r="C211" s="355">
        <v>1</v>
      </c>
      <c r="D211" s="27">
        <v>26</v>
      </c>
      <c r="E211" s="28">
        <v>272</v>
      </c>
      <c r="F211" s="107">
        <v>109</v>
      </c>
      <c r="G211" s="108">
        <v>132</v>
      </c>
      <c r="H211" s="109">
        <v>31</v>
      </c>
      <c r="I211" s="28">
        <v>4</v>
      </c>
      <c r="J211" s="28">
        <v>6</v>
      </c>
      <c r="K211" s="28">
        <v>61</v>
      </c>
      <c r="L211" s="29">
        <v>14</v>
      </c>
      <c r="M211" s="17"/>
      <c r="N211" s="17"/>
      <c r="O211" s="17"/>
      <c r="P211" s="17"/>
      <c r="Q211" s="17"/>
      <c r="R211" s="17"/>
      <c r="S211" s="17"/>
    </row>
    <row r="212" spans="1:19" x14ac:dyDescent="0.25">
      <c r="A212" s="30" t="s">
        <v>775</v>
      </c>
      <c r="B212" s="213">
        <v>3.0247947835965058E-2</v>
      </c>
      <c r="C212" s="358" t="str">
        <f>'SALM Génie bioméd'!C8</f>
        <v/>
      </c>
      <c r="D212" s="193">
        <v>3.4212564006896845E-2</v>
      </c>
      <c r="E212" s="194">
        <v>2.5613153925370644E-2</v>
      </c>
      <c r="F212" s="215">
        <v>2.2698630776389363E-2</v>
      </c>
      <c r="G212" s="216">
        <v>2.5402579713249166E-2</v>
      </c>
      <c r="H212" s="217">
        <v>3.6757631965338149E-2</v>
      </c>
      <c r="I212" s="194">
        <v>8.8756305477928996E-2</v>
      </c>
      <c r="J212" s="194">
        <v>0.12098503978976755</v>
      </c>
      <c r="K212" s="194">
        <v>4.1073411056053291E-2</v>
      </c>
      <c r="L212" s="196">
        <v>1.0160425301779063E-2</v>
      </c>
      <c r="M212" s="17"/>
      <c r="N212" s="17"/>
      <c r="O212" s="17"/>
      <c r="P212" s="17"/>
      <c r="Q212" s="17"/>
      <c r="R212" s="17"/>
      <c r="S212" s="17"/>
    </row>
    <row r="213" spans="1:19" ht="15.75" thickBot="1" x14ac:dyDescent="0.3">
      <c r="A213" s="30" t="s">
        <v>2652</v>
      </c>
      <c r="B213" s="213">
        <v>4.9244360906533509E-2</v>
      </c>
      <c r="C213" s="218"/>
      <c r="D213" s="193">
        <v>4.5025373887373391E-2</v>
      </c>
      <c r="E213" s="194">
        <v>3.8949242693656183E-2</v>
      </c>
      <c r="F213" s="215">
        <v>3.1688755242232199E-2</v>
      </c>
      <c r="G213" s="216">
        <v>3.5428425699797199E-2</v>
      </c>
      <c r="H213" s="217">
        <v>6.5430511622783752E-2</v>
      </c>
      <c r="I213" s="194">
        <v>0.11652994544086533</v>
      </c>
      <c r="J213" s="194">
        <v>9.7804831102434334E-2</v>
      </c>
      <c r="K213" s="194">
        <v>6.6448839049665975E-2</v>
      </c>
      <c r="L213" s="196">
        <v>4.1140205853219527E-3</v>
      </c>
      <c r="M213" s="17"/>
      <c r="N213" s="17"/>
      <c r="O213" s="17"/>
      <c r="P213" s="17"/>
      <c r="Q213" s="17"/>
      <c r="R213" s="17"/>
      <c r="S213" s="17"/>
    </row>
    <row r="214" spans="1:19" x14ac:dyDescent="0.25">
      <c r="A214" s="36" t="s">
        <v>770</v>
      </c>
      <c r="B214" s="219">
        <v>6.6627973665279285E-3</v>
      </c>
      <c r="C214" s="220"/>
      <c r="D214" s="197">
        <v>1.1008115111305346E-2</v>
      </c>
      <c r="E214" s="198">
        <v>6.6399347572656696E-3</v>
      </c>
      <c r="F214" s="221">
        <v>8.5507650091685046E-3</v>
      </c>
      <c r="G214" s="222">
        <v>5.7916059243000801E-3</v>
      </c>
      <c r="H214" s="223">
        <v>1.4952138401034376E-3</v>
      </c>
      <c r="I214" s="198">
        <v>4.6731642292747351E-3</v>
      </c>
      <c r="J214" s="198">
        <v>3.9144731982431916E-2</v>
      </c>
      <c r="K214" s="198">
        <v>6.9503108799566175E-3</v>
      </c>
      <c r="L214" s="200">
        <v>4.8655974572622438E-3</v>
      </c>
      <c r="M214" s="17"/>
      <c r="N214" s="17"/>
      <c r="O214" s="17"/>
      <c r="P214" s="17"/>
      <c r="Q214" s="17"/>
      <c r="R214" s="17"/>
      <c r="S214" s="17"/>
    </row>
    <row r="215" spans="1:19" x14ac:dyDescent="0.25">
      <c r="A215" s="42" t="s">
        <v>771</v>
      </c>
      <c r="B215" s="224">
        <v>1.0790206535048887E-2</v>
      </c>
      <c r="C215" s="225"/>
      <c r="D215" s="201">
        <v>1.234376856296375E-2</v>
      </c>
      <c r="E215" s="202">
        <v>1.0870706760867148E-2</v>
      </c>
      <c r="F215" s="226">
        <v>1.2278519073131853E-2</v>
      </c>
      <c r="G215" s="227">
        <v>1.0390785184523518E-2</v>
      </c>
      <c r="H215" s="228">
        <v>5.8174387072318073E-3</v>
      </c>
      <c r="I215" s="202">
        <v>9.6381299020250558E-3</v>
      </c>
      <c r="J215" s="202">
        <v>4.8905632117911643E-2</v>
      </c>
      <c r="K215" s="202">
        <v>1.0544313147672811E-2</v>
      </c>
      <c r="L215" s="204">
        <v>8.5924268594137643E-3</v>
      </c>
      <c r="M215" s="17"/>
      <c r="N215" s="17"/>
      <c r="O215" s="17"/>
      <c r="P215" s="17"/>
      <c r="Q215" s="17"/>
      <c r="R215" s="17"/>
      <c r="S215" s="17"/>
    </row>
    <row r="216" spans="1:19" x14ac:dyDescent="0.25">
      <c r="A216" s="30" t="s">
        <v>2653</v>
      </c>
      <c r="B216" s="213">
        <v>1.7345413648861174E-2</v>
      </c>
      <c r="C216" s="218"/>
      <c r="D216" s="193">
        <v>1.5808289708586189E-2</v>
      </c>
      <c r="E216" s="194">
        <v>1.7287102545103926E-2</v>
      </c>
      <c r="F216" s="215">
        <v>1.7337935323178934E-2</v>
      </c>
      <c r="G216" s="216">
        <v>1.7379169902496144E-2</v>
      </c>
      <c r="H216" s="217">
        <v>1.6907622117551986E-2</v>
      </c>
      <c r="I216" s="194">
        <v>3.2947342182929037E-2</v>
      </c>
      <c r="J216" s="194">
        <v>8.3861106976124283E-2</v>
      </c>
      <c r="K216" s="194">
        <v>2.0570851104160143E-2</v>
      </c>
      <c r="L216" s="196">
        <v>9.7072931500542838E-3</v>
      </c>
      <c r="M216" s="17"/>
      <c r="N216" s="17"/>
      <c r="O216" s="17"/>
      <c r="P216" s="17"/>
      <c r="Q216" s="17"/>
      <c r="R216" s="17"/>
      <c r="S216" s="17"/>
    </row>
    <row r="217" spans="1:19" x14ac:dyDescent="0.25">
      <c r="A217" s="42" t="s">
        <v>772</v>
      </c>
      <c r="B217" s="224">
        <v>2.6474369893357851E-2</v>
      </c>
      <c r="C217" s="225"/>
      <c r="D217" s="201">
        <v>2.3738792888245711E-2</v>
      </c>
      <c r="E217" s="202">
        <v>2.3937764853755168E-2</v>
      </c>
      <c r="F217" s="226">
        <v>2.2630278118490978E-2</v>
      </c>
      <c r="G217" s="227">
        <v>2.5359258202076088E-2</v>
      </c>
      <c r="H217" s="228">
        <v>3.2883927504826396E-2</v>
      </c>
      <c r="I217" s="202">
        <v>0.11206551775883297</v>
      </c>
      <c r="J217" s="202">
        <v>0.14540154417615361</v>
      </c>
      <c r="K217" s="202">
        <v>4.1004449502594839E-2</v>
      </c>
      <c r="L217" s="204">
        <v>1.1709410398864029E-2</v>
      </c>
      <c r="M217" s="17"/>
      <c r="N217" s="17"/>
      <c r="O217" s="17"/>
      <c r="P217" s="17"/>
      <c r="Q217" s="17"/>
      <c r="R217" s="17"/>
      <c r="S217" s="17"/>
    </row>
    <row r="218" spans="1:19" ht="15.75" thickBot="1" x14ac:dyDescent="0.3">
      <c r="A218" s="48" t="s">
        <v>773</v>
      </c>
      <c r="B218" s="229">
        <v>5.9051870841052019E-2</v>
      </c>
      <c r="C218" s="230"/>
      <c r="D218" s="205">
        <v>8.2507387907580054E-2</v>
      </c>
      <c r="E218" s="206">
        <v>4.6383678218843753E-2</v>
      </c>
      <c r="F218" s="231">
        <v>3.4075836610715088E-2</v>
      </c>
      <c r="G218" s="232">
        <v>4.4235146432844145E-2</v>
      </c>
      <c r="H218" s="233">
        <v>7.8099013104675624E-2</v>
      </c>
      <c r="I218" s="206">
        <v>0.21748661736258326</v>
      </c>
      <c r="J218" s="206">
        <v>0.23994928041074648</v>
      </c>
      <c r="K218" s="206">
        <v>9.2019229557112212E-2</v>
      </c>
      <c r="L218" s="208">
        <v>1.531029150782184E-2</v>
      </c>
      <c r="M218" s="17"/>
      <c r="N218" s="17"/>
      <c r="O218" s="17"/>
      <c r="P218" s="17"/>
      <c r="Q218" s="17"/>
      <c r="R218" s="17"/>
      <c r="S218" s="17"/>
    </row>
    <row r="219" spans="1:19" x14ac:dyDescent="0.25">
      <c r="A219" s="17"/>
      <c r="B219" s="17"/>
      <c r="C219" s="17"/>
      <c r="D219" s="17"/>
      <c r="E219" s="17"/>
      <c r="F219" s="17"/>
      <c r="G219" s="17"/>
      <c r="H219" s="17"/>
      <c r="I219" s="17"/>
      <c r="J219" s="17"/>
      <c r="K219" s="17"/>
      <c r="L219" s="17"/>
      <c r="M219" s="17"/>
      <c r="N219" s="17"/>
      <c r="O219" s="17"/>
      <c r="P219" s="17"/>
      <c r="Q219" s="17"/>
      <c r="R219" s="17"/>
      <c r="S219" s="17"/>
    </row>
    <row r="220" spans="1:19" x14ac:dyDescent="0.25">
      <c r="A220" s="17"/>
      <c r="B220" s="17"/>
      <c r="C220" s="17"/>
      <c r="D220" s="17"/>
      <c r="E220" s="17"/>
      <c r="F220" s="17"/>
      <c r="G220" s="17"/>
      <c r="H220" s="17"/>
      <c r="I220" s="17"/>
      <c r="J220" s="17"/>
      <c r="K220" s="17"/>
      <c r="L220" s="17"/>
      <c r="M220" s="17"/>
      <c r="N220" s="17"/>
      <c r="O220" s="17"/>
      <c r="P220" s="17"/>
      <c r="Q220" s="17"/>
      <c r="R220" s="17"/>
      <c r="S220" s="17"/>
    </row>
    <row r="221" spans="1:19" ht="26.25" customHeight="1" x14ac:dyDescent="0.25"/>
    <row r="222" spans="1:19" ht="15" customHeight="1" x14ac:dyDescent="0.25"/>
    <row r="233" ht="26.25" customHeight="1" x14ac:dyDescent="0.25"/>
  </sheetData>
  <mergeCells count="3">
    <mergeCell ref="A1:S2"/>
    <mergeCell ref="C3:G3"/>
    <mergeCell ref="H3:I3"/>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4" manualBreakCount="4">
    <brk id="51" max="18" man="1"/>
    <brk id="99" max="18" man="1"/>
    <brk id="147" max="18" man="1"/>
    <brk id="195" max="18"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8">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2362</v>
      </c>
      <c r="B1" s="387"/>
      <c r="C1" s="387"/>
      <c r="D1" s="387"/>
      <c r="E1" s="387"/>
      <c r="F1" s="387"/>
      <c r="G1" s="387"/>
      <c r="H1" s="387"/>
      <c r="I1" s="387"/>
      <c r="J1" s="387"/>
      <c r="K1" s="387"/>
      <c r="L1" s="387"/>
      <c r="M1" s="387"/>
      <c r="N1" s="387"/>
      <c r="O1" s="390" t="s">
        <v>2626</v>
      </c>
      <c r="P1" s="390"/>
      <c r="Q1" s="390"/>
      <c r="R1" s="380" t="s">
        <v>2361</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2657</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1128</v>
      </c>
      <c r="C7" s="26">
        <v>1</v>
      </c>
      <c r="D7" s="27">
        <v>29</v>
      </c>
      <c r="E7" s="28">
        <v>460</v>
      </c>
      <c r="F7" s="107">
        <v>123</v>
      </c>
      <c r="G7" s="108">
        <v>158</v>
      </c>
      <c r="H7" s="109">
        <v>179</v>
      </c>
      <c r="I7" s="28">
        <v>81</v>
      </c>
      <c r="J7" s="28">
        <v>184</v>
      </c>
      <c r="K7" s="28">
        <v>358</v>
      </c>
      <c r="L7" s="29">
        <v>16</v>
      </c>
      <c r="AI7" s="14"/>
      <c r="AJ7" s="14"/>
    </row>
    <row r="8" spans="1:36" x14ac:dyDescent="0.2">
      <c r="A8" s="330" t="s">
        <v>775</v>
      </c>
      <c r="B8" s="31">
        <v>2.5138660188214654</v>
      </c>
      <c r="C8" s="177" t="str">
        <f>IF('[1]Synth. SA auxiliaires'!$D$40="non concerné","",'[1]Synth. SA auxiliaires'!$D$40)</f>
        <v/>
      </c>
      <c r="D8" s="32">
        <v>1.8093349269156651</v>
      </c>
      <c r="E8" s="33">
        <v>2.3180547658618478</v>
      </c>
      <c r="F8" s="110">
        <v>2.0671985756112958</v>
      </c>
      <c r="G8" s="111">
        <v>2.1625699358513533</v>
      </c>
      <c r="H8" s="112">
        <v>2.6276744001773591</v>
      </c>
      <c r="I8" s="33">
        <v>2.3653675665810074</v>
      </c>
      <c r="J8" s="33">
        <v>2.6229617445040794</v>
      </c>
      <c r="K8" s="33">
        <v>2.792885624832083</v>
      </c>
      <c r="L8" s="34">
        <v>2.6745110301193433</v>
      </c>
      <c r="AI8" s="14"/>
      <c r="AJ8" s="14"/>
    </row>
    <row r="9" spans="1:36" ht="15" thickBot="1" x14ac:dyDescent="0.25">
      <c r="A9" s="30" t="s">
        <v>2652</v>
      </c>
      <c r="B9" s="31">
        <v>1.6378483023769785</v>
      </c>
      <c r="C9" s="35"/>
      <c r="D9" s="32">
        <v>0.87845519797829585</v>
      </c>
      <c r="E9" s="33">
        <v>1.6937151431389217</v>
      </c>
      <c r="F9" s="110">
        <v>1.3536103086808591</v>
      </c>
      <c r="G9" s="111">
        <v>1.2953862953813846</v>
      </c>
      <c r="H9" s="112">
        <v>2.1145582374759626</v>
      </c>
      <c r="I9" s="33">
        <v>1.2660039572434618</v>
      </c>
      <c r="J9" s="33">
        <v>1.7563908524495111</v>
      </c>
      <c r="K9" s="33">
        <v>1.5941042440700979</v>
      </c>
      <c r="L9" s="34">
        <v>0.88275591513324603</v>
      </c>
      <c r="AI9" s="14"/>
      <c r="AJ9" s="14"/>
    </row>
    <row r="10" spans="1:36" x14ac:dyDescent="0.2">
      <c r="A10" s="36" t="s">
        <v>770</v>
      </c>
      <c r="B10" s="37">
        <v>1.1955056577135721</v>
      </c>
      <c r="C10" s="38"/>
      <c r="D10" s="39">
        <v>0.97077858082451873</v>
      </c>
      <c r="E10" s="40">
        <v>1.071958576628858</v>
      </c>
      <c r="F10" s="113">
        <v>1.0210983624836478</v>
      </c>
      <c r="G10" s="114">
        <v>1.1631134759023274</v>
      </c>
      <c r="H10" s="115">
        <v>1.1817776487812452</v>
      </c>
      <c r="I10" s="40">
        <v>1.2270767697698821</v>
      </c>
      <c r="J10" s="40">
        <v>1.2695884316643644</v>
      </c>
      <c r="K10" s="40">
        <v>1.3758617514902638</v>
      </c>
      <c r="L10" s="41">
        <v>1.7383299968602712</v>
      </c>
      <c r="AI10" s="14"/>
      <c r="AJ10" s="14"/>
    </row>
    <row r="11" spans="1:36" x14ac:dyDescent="0.2">
      <c r="A11" s="42" t="s">
        <v>771</v>
      </c>
      <c r="B11" s="43">
        <v>1.5653022447151337</v>
      </c>
      <c r="C11" s="44"/>
      <c r="D11" s="45">
        <v>1.4577123448877787</v>
      </c>
      <c r="E11" s="46">
        <v>1.4578696892345306</v>
      </c>
      <c r="F11" s="116">
        <v>1.3017885277191366</v>
      </c>
      <c r="G11" s="117">
        <v>1.4877457713258633</v>
      </c>
      <c r="H11" s="118">
        <v>1.5366141240390347</v>
      </c>
      <c r="I11" s="46">
        <v>1.601780992880373</v>
      </c>
      <c r="J11" s="46">
        <v>1.5636657661060538</v>
      </c>
      <c r="K11" s="46">
        <v>1.8906537406737611</v>
      </c>
      <c r="L11" s="47">
        <v>2.0433795177911991</v>
      </c>
      <c r="AI11" s="14"/>
      <c r="AJ11" s="14"/>
    </row>
    <row r="12" spans="1:36" x14ac:dyDescent="0.2">
      <c r="A12" s="30" t="s">
        <v>2653</v>
      </c>
      <c r="B12" s="31">
        <v>2.1084415452268912</v>
      </c>
      <c r="C12" s="35"/>
      <c r="D12" s="32">
        <v>1.6963656353872132</v>
      </c>
      <c r="E12" s="33">
        <v>1.8741916649679693</v>
      </c>
      <c r="F12" s="110">
        <v>1.7801561780090398</v>
      </c>
      <c r="G12" s="111">
        <v>1.8465078587964228</v>
      </c>
      <c r="H12" s="112">
        <v>1.9676104683234839</v>
      </c>
      <c r="I12" s="33">
        <v>2.0633663437099377</v>
      </c>
      <c r="J12" s="33">
        <v>2.1157177187589986</v>
      </c>
      <c r="K12" s="33">
        <v>2.4402268306499701</v>
      </c>
      <c r="L12" s="34">
        <v>2.2914260632508121</v>
      </c>
      <c r="AI12" s="14"/>
      <c r="AJ12" s="14"/>
    </row>
    <row r="13" spans="1:36" x14ac:dyDescent="0.2">
      <c r="A13" s="42" t="s">
        <v>772</v>
      </c>
      <c r="B13" s="43">
        <v>2.8859875211061841</v>
      </c>
      <c r="C13" s="44"/>
      <c r="D13" s="45">
        <v>2.0248642686773652</v>
      </c>
      <c r="E13" s="46">
        <v>2.5020119800876479</v>
      </c>
      <c r="F13" s="116">
        <v>2.44898595021417</v>
      </c>
      <c r="G13" s="117">
        <v>2.3538398287221454</v>
      </c>
      <c r="H13" s="118">
        <v>2.7297447572473876</v>
      </c>
      <c r="I13" s="46">
        <v>2.7928136448165501</v>
      </c>
      <c r="J13" s="46">
        <v>3.1228531355205034</v>
      </c>
      <c r="K13" s="46">
        <v>3.2330483128781946</v>
      </c>
      <c r="L13" s="47">
        <v>3.4459836274760063</v>
      </c>
      <c r="X13" s="14"/>
      <c r="Y13" s="14"/>
      <c r="Z13" s="14"/>
      <c r="AI13" s="14"/>
      <c r="AJ13" s="14"/>
    </row>
    <row r="14" spans="1:36" ht="15" thickBot="1" x14ac:dyDescent="0.25">
      <c r="A14" s="48" t="s">
        <v>773</v>
      </c>
      <c r="B14" s="49">
        <v>4.1757750236826778</v>
      </c>
      <c r="C14" s="50"/>
      <c r="D14" s="51">
        <v>2.4921526353122037</v>
      </c>
      <c r="E14" s="52">
        <v>3.7541767687351686</v>
      </c>
      <c r="F14" s="119">
        <v>3.0014098925898138</v>
      </c>
      <c r="G14" s="120">
        <v>3.3913286838300194</v>
      </c>
      <c r="H14" s="121">
        <v>4.7759927033715988</v>
      </c>
      <c r="I14" s="52">
        <v>3.5769007538764668</v>
      </c>
      <c r="J14" s="52">
        <v>4.3750113734967444</v>
      </c>
      <c r="K14" s="52">
        <v>4.4224245937621784</v>
      </c>
      <c r="L14" s="53">
        <v>3.9703817689398884</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1128</v>
      </c>
      <c r="C19" s="26">
        <v>1</v>
      </c>
      <c r="D19" s="149">
        <v>29</v>
      </c>
      <c r="E19" s="90">
        <v>88</v>
      </c>
      <c r="F19" s="137">
        <v>35</v>
      </c>
      <c r="G19" s="90">
        <v>112</v>
      </c>
      <c r="H19" s="137">
        <v>46</v>
      </c>
      <c r="I19" s="90">
        <v>32</v>
      </c>
      <c r="J19" s="28">
        <v>47</v>
      </c>
      <c r="K19" s="137">
        <v>100</v>
      </c>
      <c r="L19" s="154">
        <v>81</v>
      </c>
      <c r="M19" s="90">
        <v>13</v>
      </c>
      <c r="N19" s="28">
        <v>75</v>
      </c>
      <c r="O19" s="29">
        <v>96</v>
      </c>
    </row>
    <row r="20" spans="1:26" x14ac:dyDescent="0.2">
      <c r="A20" s="30" t="s">
        <v>775</v>
      </c>
      <c r="B20" s="59">
        <v>2.5138660188214654</v>
      </c>
      <c r="C20" s="123" t="str">
        <f>C8</f>
        <v/>
      </c>
      <c r="D20" s="150">
        <v>1.8093349269156651</v>
      </c>
      <c r="E20" s="145">
        <v>2.0850103938970856</v>
      </c>
      <c r="F20" s="138">
        <v>2.0224145753498801</v>
      </c>
      <c r="G20" s="145">
        <v>2.2140702528763625</v>
      </c>
      <c r="H20" s="138">
        <v>2.0371778596165426</v>
      </c>
      <c r="I20" s="145">
        <v>2.3751448432724906</v>
      </c>
      <c r="J20" s="33">
        <v>2.8284149451258016</v>
      </c>
      <c r="K20" s="138">
        <v>2.6141358022611461</v>
      </c>
      <c r="L20" s="155">
        <v>2.3653675665810074</v>
      </c>
      <c r="M20" s="145">
        <v>2.845030875278586</v>
      </c>
      <c r="N20" s="33">
        <v>2.7023533082095734</v>
      </c>
      <c r="O20" s="34">
        <v>2.530865223900117</v>
      </c>
    </row>
    <row r="21" spans="1:26" ht="15" thickBot="1" x14ac:dyDescent="0.25">
      <c r="A21" s="30" t="s">
        <v>2652</v>
      </c>
      <c r="B21" s="59">
        <v>1.6378483023769785</v>
      </c>
      <c r="C21" s="123"/>
      <c r="D21" s="150">
        <v>0.87845519797829585</v>
      </c>
      <c r="E21" s="145">
        <v>1.4161990727238205</v>
      </c>
      <c r="F21" s="138">
        <v>1.1805014424820977</v>
      </c>
      <c r="G21" s="145">
        <v>1.4689556648119713</v>
      </c>
      <c r="H21" s="138">
        <v>0.6983005505240506</v>
      </c>
      <c r="I21" s="145">
        <v>1.4231236813106498</v>
      </c>
      <c r="J21" s="33">
        <v>2.4109538661045073</v>
      </c>
      <c r="K21" s="138">
        <v>2.1410605819701405</v>
      </c>
      <c r="L21" s="155">
        <v>1.2660039572434618</v>
      </c>
      <c r="M21" s="145">
        <v>2.2967628129010991</v>
      </c>
      <c r="N21" s="33">
        <v>1.8781933645585214</v>
      </c>
      <c r="O21" s="34">
        <v>1.5563975184314218</v>
      </c>
    </row>
    <row r="22" spans="1:26" x14ac:dyDescent="0.2">
      <c r="A22" s="36" t="s">
        <v>770</v>
      </c>
      <c r="B22" s="61">
        <v>1.1955056577135721</v>
      </c>
      <c r="C22" s="124"/>
      <c r="D22" s="151">
        <v>0.97077858082451873</v>
      </c>
      <c r="E22" s="146">
        <v>1.0208147139347195</v>
      </c>
      <c r="F22" s="139">
        <v>1.0453509407936707</v>
      </c>
      <c r="G22" s="146">
        <v>1.1405758524710023</v>
      </c>
      <c r="H22" s="139">
        <v>1.2702686928826175</v>
      </c>
      <c r="I22" s="146">
        <v>1.3127513056053206</v>
      </c>
      <c r="J22" s="40">
        <v>0.95427570238532744</v>
      </c>
      <c r="K22" s="139">
        <v>1.1715161113333015</v>
      </c>
      <c r="L22" s="156">
        <v>1.2270767697698821</v>
      </c>
      <c r="M22" s="146">
        <v>1.3594550201045101</v>
      </c>
      <c r="N22" s="40">
        <v>1.193708122899926</v>
      </c>
      <c r="O22" s="41">
        <v>1.3314779556987164</v>
      </c>
    </row>
    <row r="23" spans="1:26" x14ac:dyDescent="0.2">
      <c r="A23" s="42" t="s">
        <v>771</v>
      </c>
      <c r="B23" s="63">
        <v>1.5653022447151337</v>
      </c>
      <c r="C23" s="125"/>
      <c r="D23" s="152">
        <v>1.4577123448877787</v>
      </c>
      <c r="E23" s="147">
        <v>1.33780112632415</v>
      </c>
      <c r="F23" s="140">
        <v>1.3017885277191366</v>
      </c>
      <c r="G23" s="147">
        <v>1.4669783414136006</v>
      </c>
      <c r="H23" s="140">
        <v>1.6053778953676769</v>
      </c>
      <c r="I23" s="147">
        <v>1.6441476661808307</v>
      </c>
      <c r="J23" s="46">
        <v>1.4890711642500847</v>
      </c>
      <c r="K23" s="140">
        <v>1.5351502992173378</v>
      </c>
      <c r="L23" s="157">
        <v>1.601780992880373</v>
      </c>
      <c r="M23" s="147">
        <v>1.6911048281861678</v>
      </c>
      <c r="N23" s="46">
        <v>1.5222466713272835</v>
      </c>
      <c r="O23" s="47">
        <v>1.5713896461984114</v>
      </c>
    </row>
    <row r="24" spans="1:26" x14ac:dyDescent="0.2">
      <c r="A24" s="30" t="s">
        <v>2653</v>
      </c>
      <c r="B24" s="59">
        <v>2.1084415452268912</v>
      </c>
      <c r="C24" s="123"/>
      <c r="D24" s="150">
        <v>1.6963656353872132</v>
      </c>
      <c r="E24" s="145">
        <v>1.8492638487662947</v>
      </c>
      <c r="F24" s="138">
        <v>1.5540090003042195</v>
      </c>
      <c r="G24" s="145">
        <v>1.8426419475015496</v>
      </c>
      <c r="H24" s="138">
        <v>1.9574995105113522</v>
      </c>
      <c r="I24" s="145">
        <v>2.1846155810193699</v>
      </c>
      <c r="J24" s="33">
        <v>1.925562106973292</v>
      </c>
      <c r="K24" s="138">
        <v>1.9201670005153393</v>
      </c>
      <c r="L24" s="155">
        <v>2.0633663437099377</v>
      </c>
      <c r="M24" s="145">
        <v>2.0604010949773879</v>
      </c>
      <c r="N24" s="33">
        <v>2.2391872450075163</v>
      </c>
      <c r="O24" s="34">
        <v>2.0544504397252119</v>
      </c>
    </row>
    <row r="25" spans="1:26" x14ac:dyDescent="0.2">
      <c r="A25" s="42" t="s">
        <v>772</v>
      </c>
      <c r="B25" s="63">
        <v>2.8859875211061841</v>
      </c>
      <c r="C25" s="125"/>
      <c r="D25" s="152">
        <v>2.0248642686773652</v>
      </c>
      <c r="E25" s="147">
        <v>2.3759079065294673</v>
      </c>
      <c r="F25" s="140">
        <v>2.5505602325047776</v>
      </c>
      <c r="G25" s="147">
        <v>2.3171733508390591</v>
      </c>
      <c r="H25" s="140">
        <v>2.4076989534112858</v>
      </c>
      <c r="I25" s="147">
        <v>2.5374678696123869</v>
      </c>
      <c r="J25" s="46">
        <v>3.2537975197613149</v>
      </c>
      <c r="K25" s="140">
        <v>2.6850154972042306</v>
      </c>
      <c r="L25" s="157">
        <v>2.7928136448165501</v>
      </c>
      <c r="M25" s="147">
        <v>2.8779263612377068</v>
      </c>
      <c r="N25" s="46">
        <v>3.2987423890514185</v>
      </c>
      <c r="O25" s="47">
        <v>3.015166706578674</v>
      </c>
    </row>
    <row r="26" spans="1:26" ht="15" thickBot="1" x14ac:dyDescent="0.25">
      <c r="A26" s="48" t="s">
        <v>773</v>
      </c>
      <c r="B26" s="65">
        <v>4.1757750236826778</v>
      </c>
      <c r="C26" s="126"/>
      <c r="D26" s="153">
        <v>2.4921526353122037</v>
      </c>
      <c r="E26" s="148">
        <v>2.976162181751687</v>
      </c>
      <c r="F26" s="141">
        <v>2.9503261865086903</v>
      </c>
      <c r="G26" s="148">
        <v>3.7384646266721329</v>
      </c>
      <c r="H26" s="141">
        <v>2.8860303299292509</v>
      </c>
      <c r="I26" s="148">
        <v>3.118531100218175</v>
      </c>
      <c r="J26" s="52">
        <v>6.4273491949485058</v>
      </c>
      <c r="K26" s="141">
        <v>4.7430517319535079</v>
      </c>
      <c r="L26" s="158">
        <v>3.5769007538764668</v>
      </c>
      <c r="M26" s="148">
        <v>3.7390033918318375</v>
      </c>
      <c r="N26" s="52">
        <v>4.5211658074185932</v>
      </c>
      <c r="O26" s="53">
        <v>4.2463073689503048</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1128</v>
      </c>
      <c r="C31" s="58">
        <v>1</v>
      </c>
      <c r="D31" s="127">
        <v>33</v>
      </c>
      <c r="E31" s="28">
        <v>0</v>
      </c>
      <c r="F31" s="28">
        <v>23</v>
      </c>
      <c r="G31" s="28">
        <v>34</v>
      </c>
      <c r="H31" s="143">
        <v>27</v>
      </c>
      <c r="I31" s="90">
        <v>6</v>
      </c>
      <c r="J31" s="28">
        <v>0</v>
      </c>
      <c r="K31" s="28">
        <v>27</v>
      </c>
      <c r="L31" s="28">
        <v>184</v>
      </c>
      <c r="M31" s="137">
        <v>24</v>
      </c>
      <c r="N31" s="162">
        <v>16</v>
      </c>
    </row>
    <row r="32" spans="1:26" x14ac:dyDescent="0.2">
      <c r="A32" s="30" t="s">
        <v>775</v>
      </c>
      <c r="B32" s="59">
        <v>2.5138660188214654</v>
      </c>
      <c r="C32" s="60" t="str">
        <f>C8</f>
        <v/>
      </c>
      <c r="D32" s="128">
        <v>2.2654011889503063</v>
      </c>
      <c r="E32" s="33" t="s">
        <v>2654</v>
      </c>
      <c r="F32" s="33">
        <v>2.6194181283225402</v>
      </c>
      <c r="G32" s="33">
        <v>2.5210239054479797</v>
      </c>
      <c r="H32" s="76">
        <v>2.4269240691709788</v>
      </c>
      <c r="I32" s="145">
        <v>3.1202930954226726</v>
      </c>
      <c r="J32" s="33" t="s">
        <v>2654</v>
      </c>
      <c r="K32" s="33">
        <v>3.537618239409476</v>
      </c>
      <c r="L32" s="33">
        <v>2.8725076978082855</v>
      </c>
      <c r="M32" s="138">
        <v>2.9511486423726576</v>
      </c>
      <c r="N32" s="163">
        <v>2.6745110301193433</v>
      </c>
    </row>
    <row r="33" spans="1:20" ht="15" thickBot="1" x14ac:dyDescent="0.25">
      <c r="A33" s="30" t="s">
        <v>2652</v>
      </c>
      <c r="B33" s="59">
        <v>1.6378483023769785</v>
      </c>
      <c r="C33" s="60"/>
      <c r="D33" s="128">
        <v>0.78525708489573709</v>
      </c>
      <c r="E33" s="33" t="s">
        <v>2654</v>
      </c>
      <c r="F33" s="33">
        <v>1.294003990937356</v>
      </c>
      <c r="G33" s="33">
        <v>0.98434014900918876</v>
      </c>
      <c r="H33" s="76">
        <v>0.86483198510319137</v>
      </c>
      <c r="I33" s="145">
        <v>1.3841164007223126</v>
      </c>
      <c r="J33" s="33" t="s">
        <v>2654</v>
      </c>
      <c r="K33" s="33">
        <v>2.6217755163936172</v>
      </c>
      <c r="L33" s="33">
        <v>1.6931286959405607</v>
      </c>
      <c r="M33" s="138">
        <v>1.2877001369542016</v>
      </c>
      <c r="N33" s="163">
        <v>0.88275591513324603</v>
      </c>
    </row>
    <row r="34" spans="1:20" x14ac:dyDescent="0.2">
      <c r="A34" s="36" t="s">
        <v>770</v>
      </c>
      <c r="B34" s="61">
        <v>1.1955056577135721</v>
      </c>
      <c r="C34" s="62"/>
      <c r="D34" s="129">
        <v>1.4423985283653999</v>
      </c>
      <c r="E34" s="40" t="s">
        <v>2654</v>
      </c>
      <c r="F34" s="40">
        <v>1.345182370616143</v>
      </c>
      <c r="G34" s="40">
        <v>1.5472368563485257</v>
      </c>
      <c r="H34" s="77">
        <v>1.3855460860859299</v>
      </c>
      <c r="I34" s="146">
        <v>1.6704130998566602</v>
      </c>
      <c r="J34" s="40" t="s">
        <v>2654</v>
      </c>
      <c r="K34" s="40">
        <v>1.0124272801268046</v>
      </c>
      <c r="L34" s="40">
        <v>1.3665562841546013</v>
      </c>
      <c r="M34" s="139">
        <v>1.7705693000914544</v>
      </c>
      <c r="N34" s="164">
        <v>1.7383299968602712</v>
      </c>
    </row>
    <row r="35" spans="1:20" x14ac:dyDescent="0.2">
      <c r="A35" s="42" t="s">
        <v>771</v>
      </c>
      <c r="B35" s="63">
        <v>1.5653022447151337</v>
      </c>
      <c r="C35" s="64"/>
      <c r="D35" s="130">
        <v>1.7102995817804203</v>
      </c>
      <c r="E35" s="46" t="s">
        <v>2654</v>
      </c>
      <c r="F35" s="46">
        <v>1.6227134975406043</v>
      </c>
      <c r="G35" s="46">
        <v>1.9048092010848996</v>
      </c>
      <c r="H35" s="78">
        <v>1.8616679126808928</v>
      </c>
      <c r="I35" s="147">
        <v>2.0797438347023558</v>
      </c>
      <c r="J35" s="46" t="s">
        <v>2654</v>
      </c>
      <c r="K35" s="46">
        <v>1.5362998575498577</v>
      </c>
      <c r="L35" s="46">
        <v>1.9599767442357956</v>
      </c>
      <c r="M35" s="140">
        <v>2.2935857260670405</v>
      </c>
      <c r="N35" s="165">
        <v>2.0433795177911991</v>
      </c>
    </row>
    <row r="36" spans="1:20" x14ac:dyDescent="0.2">
      <c r="A36" s="30" t="s">
        <v>2653</v>
      </c>
      <c r="B36" s="59">
        <v>2.1084415452268912</v>
      </c>
      <c r="C36" s="60"/>
      <c r="D36" s="128">
        <v>2.1632583903502307</v>
      </c>
      <c r="E36" s="33" t="s">
        <v>2654</v>
      </c>
      <c r="F36" s="33">
        <v>2.4563089008233234</v>
      </c>
      <c r="G36" s="33">
        <v>2.3459073275460218</v>
      </c>
      <c r="H36" s="76">
        <v>2.3932736661887728</v>
      </c>
      <c r="I36" s="145">
        <v>2.9528135484811964</v>
      </c>
      <c r="J36" s="33" t="s">
        <v>2654</v>
      </c>
      <c r="K36" s="33">
        <v>2.8267044085762465</v>
      </c>
      <c r="L36" s="33">
        <v>2.4783890901221737</v>
      </c>
      <c r="M36" s="138">
        <v>2.6302489214128841</v>
      </c>
      <c r="N36" s="163">
        <v>2.2914260632508121</v>
      </c>
    </row>
    <row r="37" spans="1:20" x14ac:dyDescent="0.2">
      <c r="A37" s="42" t="s">
        <v>772</v>
      </c>
      <c r="B37" s="63">
        <v>2.8859875211061841</v>
      </c>
      <c r="C37" s="64"/>
      <c r="D37" s="130">
        <v>2.5078118534946459</v>
      </c>
      <c r="E37" s="46" t="s">
        <v>2654</v>
      </c>
      <c r="F37" s="46">
        <v>3.0962889913662339</v>
      </c>
      <c r="G37" s="46">
        <v>3.012196862475788</v>
      </c>
      <c r="H37" s="78">
        <v>2.9467600539379273</v>
      </c>
      <c r="I37" s="147">
        <v>4.2148047754541667</v>
      </c>
      <c r="J37" s="46" t="s">
        <v>2654</v>
      </c>
      <c r="K37" s="46">
        <v>4.3440703525310216</v>
      </c>
      <c r="L37" s="46">
        <v>3.2857147298301639</v>
      </c>
      <c r="M37" s="140">
        <v>3.123103405327079</v>
      </c>
      <c r="N37" s="165">
        <v>3.4459836274760063</v>
      </c>
    </row>
    <row r="38" spans="1:20" ht="15" thickBot="1" x14ac:dyDescent="0.25">
      <c r="A38" s="48" t="s">
        <v>773</v>
      </c>
      <c r="B38" s="65">
        <v>4.1757750236826778</v>
      </c>
      <c r="C38" s="66"/>
      <c r="D38" s="131">
        <v>3.5276127886567359</v>
      </c>
      <c r="E38" s="52" t="s">
        <v>2654</v>
      </c>
      <c r="F38" s="52">
        <v>4.8654238840206547</v>
      </c>
      <c r="G38" s="52">
        <v>3.517236286270915</v>
      </c>
      <c r="H38" s="79">
        <v>3.4445509671421175</v>
      </c>
      <c r="I38" s="148">
        <v>4.7376526379301618</v>
      </c>
      <c r="J38" s="52" t="s">
        <v>2654</v>
      </c>
      <c r="K38" s="52">
        <v>6.8819350786749807</v>
      </c>
      <c r="L38" s="52">
        <v>4.9845135138327219</v>
      </c>
      <c r="M38" s="141">
        <v>3.9864153049060644</v>
      </c>
      <c r="N38" s="166">
        <v>3.9703817689398884</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1.5653022447151337</v>
      </c>
      <c r="B41" s="184">
        <f t="shared" si="0"/>
        <v>0</v>
      </c>
      <c r="C41" s="184">
        <f t="shared" si="0"/>
        <v>1.4577123448877787</v>
      </c>
      <c r="D41" s="184">
        <f t="shared" si="0"/>
        <v>1.4578696892345306</v>
      </c>
      <c r="E41" s="184">
        <f t="shared" si="0"/>
        <v>1.3017885277191366</v>
      </c>
      <c r="F41" s="184">
        <f t="shared" si="0"/>
        <v>1.4877457713258633</v>
      </c>
      <c r="G41" s="184">
        <f t="shared" si="0"/>
        <v>1.5366141240390347</v>
      </c>
      <c r="H41" s="184">
        <f t="shared" si="0"/>
        <v>1.601780992880373</v>
      </c>
      <c r="I41" s="184">
        <f t="shared" si="0"/>
        <v>1.5636657661060538</v>
      </c>
      <c r="J41" s="184">
        <f t="shared" si="0"/>
        <v>1.8906537406737611</v>
      </c>
      <c r="K41" s="184">
        <f t="shared" si="0"/>
        <v>2.0433795177911991</v>
      </c>
      <c r="L41" s="183" t="s">
        <v>778</v>
      </c>
      <c r="M41" s="184">
        <f t="shared" ref="M41:S41" si="1">IF(H31=0,"",H35)</f>
        <v>1.8616679126808928</v>
      </c>
      <c r="N41" s="184">
        <f t="shared" si="1"/>
        <v>2.0797438347023558</v>
      </c>
      <c r="O41" s="184" t="str">
        <f t="shared" si="1"/>
        <v/>
      </c>
      <c r="P41" s="184">
        <f t="shared" si="1"/>
        <v>1.5362998575498577</v>
      </c>
      <c r="Q41" s="184">
        <f t="shared" si="1"/>
        <v>1.9599767442357956</v>
      </c>
      <c r="R41" s="184">
        <f t="shared" si="1"/>
        <v>2.2935857260670405</v>
      </c>
      <c r="S41" s="184">
        <f t="shared" si="1"/>
        <v>2.0433795177911991</v>
      </c>
    </row>
    <row r="42" spans="1:20" x14ac:dyDescent="0.2">
      <c r="A42" s="184">
        <f t="shared" ref="A42:K42" si="2">IF(B7=0,"",B12-B11)</f>
        <v>0.54313930051175752</v>
      </c>
      <c r="B42" s="184">
        <f t="shared" si="2"/>
        <v>0</v>
      </c>
      <c r="C42" s="184">
        <f t="shared" si="2"/>
        <v>0.23865329049943451</v>
      </c>
      <c r="D42" s="184">
        <f t="shared" si="2"/>
        <v>0.41632197573343865</v>
      </c>
      <c r="E42" s="184">
        <f t="shared" si="2"/>
        <v>0.47836765028990325</v>
      </c>
      <c r="F42" s="184">
        <f t="shared" si="2"/>
        <v>0.35876208747055949</v>
      </c>
      <c r="G42" s="184">
        <f t="shared" si="2"/>
        <v>0.43099634428444911</v>
      </c>
      <c r="H42" s="184">
        <f t="shared" si="2"/>
        <v>0.46158535082956464</v>
      </c>
      <c r="I42" s="184">
        <f t="shared" si="2"/>
        <v>0.55205195265294482</v>
      </c>
      <c r="J42" s="184">
        <f t="shared" si="2"/>
        <v>0.54957308997620902</v>
      </c>
      <c r="K42" s="184">
        <f t="shared" si="2"/>
        <v>0.24804654545961302</v>
      </c>
      <c r="L42" s="183" t="s">
        <v>779</v>
      </c>
      <c r="M42" s="184">
        <f t="shared" ref="M42:S42" si="3">IF(H31=0,"",H36-H35)</f>
        <v>0.53160575350787997</v>
      </c>
      <c r="N42" s="184">
        <f t="shared" si="3"/>
        <v>0.87306971377884057</v>
      </c>
      <c r="O42" s="184" t="str">
        <f t="shared" si="3"/>
        <v/>
      </c>
      <c r="P42" s="184">
        <f t="shared" si="3"/>
        <v>1.2904045510263888</v>
      </c>
      <c r="Q42" s="184">
        <f t="shared" si="3"/>
        <v>0.51841234588637808</v>
      </c>
      <c r="R42" s="184">
        <f t="shared" si="3"/>
        <v>0.33666319534584366</v>
      </c>
      <c r="S42" s="184">
        <f t="shared" si="3"/>
        <v>0.24804654545961302</v>
      </c>
    </row>
    <row r="43" spans="1:20" x14ac:dyDescent="0.2">
      <c r="A43" s="184">
        <f t="shared" ref="A43:K43" si="4">IF(B7=0,"",B13-B12)</f>
        <v>0.77754597587929286</v>
      </c>
      <c r="B43" s="184">
        <f t="shared" si="4"/>
        <v>0</v>
      </c>
      <c r="C43" s="184">
        <f t="shared" si="4"/>
        <v>0.32849863329015205</v>
      </c>
      <c r="D43" s="184">
        <f t="shared" si="4"/>
        <v>0.62782031511967862</v>
      </c>
      <c r="E43" s="184">
        <f t="shared" si="4"/>
        <v>0.66882977220513018</v>
      </c>
      <c r="F43" s="184">
        <f t="shared" si="4"/>
        <v>0.5073319699257226</v>
      </c>
      <c r="G43" s="184">
        <f t="shared" si="4"/>
        <v>0.76213428892390378</v>
      </c>
      <c r="H43" s="184">
        <f t="shared" si="4"/>
        <v>0.72944730110661249</v>
      </c>
      <c r="I43" s="184">
        <f t="shared" si="4"/>
        <v>1.0071354167615048</v>
      </c>
      <c r="J43" s="184">
        <f t="shared" si="4"/>
        <v>0.79282148222822446</v>
      </c>
      <c r="K43" s="184">
        <f t="shared" si="4"/>
        <v>1.1545575642251942</v>
      </c>
      <c r="L43" s="183" t="s">
        <v>780</v>
      </c>
      <c r="M43" s="184">
        <f t="shared" ref="M43:S43" si="5">IF(H31=0,"",H37-H36)</f>
        <v>0.55348638774915448</v>
      </c>
      <c r="N43" s="184">
        <f t="shared" si="5"/>
        <v>1.2619912269729703</v>
      </c>
      <c r="O43" s="184" t="str">
        <f t="shared" si="5"/>
        <v/>
      </c>
      <c r="P43" s="184">
        <f t="shared" si="5"/>
        <v>1.5173659439547751</v>
      </c>
      <c r="Q43" s="184">
        <f t="shared" si="5"/>
        <v>0.80732563970799021</v>
      </c>
      <c r="R43" s="184">
        <f t="shared" si="5"/>
        <v>0.49285448391419484</v>
      </c>
      <c r="S43" s="184">
        <f t="shared" si="5"/>
        <v>1.1545575642251942</v>
      </c>
    </row>
    <row r="44" spans="1:20" x14ac:dyDescent="0.2">
      <c r="A44" s="184">
        <f t="shared" ref="A44:K44" si="6">IF(B7=0,"",B11-B10)</f>
        <v>0.36979658700156159</v>
      </c>
      <c r="B44" s="184">
        <f t="shared" si="6"/>
        <v>0</v>
      </c>
      <c r="C44" s="184">
        <f t="shared" si="6"/>
        <v>0.48693376406325994</v>
      </c>
      <c r="D44" s="184">
        <f t="shared" si="6"/>
        <v>0.38591111260567268</v>
      </c>
      <c r="E44" s="184">
        <f t="shared" si="6"/>
        <v>0.28069016523548873</v>
      </c>
      <c r="F44" s="184">
        <f t="shared" si="6"/>
        <v>0.32463229542353589</v>
      </c>
      <c r="G44" s="184">
        <f t="shared" si="6"/>
        <v>0.3548364752577895</v>
      </c>
      <c r="H44" s="184">
        <f t="shared" si="6"/>
        <v>0.3747042231104909</v>
      </c>
      <c r="I44" s="184">
        <f t="shared" si="6"/>
        <v>0.29407733444168938</v>
      </c>
      <c r="J44" s="184">
        <f t="shared" si="6"/>
        <v>0.51479198918349733</v>
      </c>
      <c r="K44" s="184">
        <f t="shared" si="6"/>
        <v>0.30504952093092785</v>
      </c>
      <c r="L44" s="183" t="s">
        <v>781</v>
      </c>
      <c r="M44" s="184">
        <f t="shared" ref="M44:S44" si="7">IF(H31=0,"",H35-H34)</f>
        <v>0.47612182659496294</v>
      </c>
      <c r="N44" s="184">
        <f t="shared" si="7"/>
        <v>0.4093307348456956</v>
      </c>
      <c r="O44" s="184" t="str">
        <f t="shared" si="7"/>
        <v/>
      </c>
      <c r="P44" s="184">
        <f t="shared" si="7"/>
        <v>0.52387257742305304</v>
      </c>
      <c r="Q44" s="184">
        <f t="shared" si="7"/>
        <v>0.59342046008119431</v>
      </c>
      <c r="R44" s="184">
        <f t="shared" si="7"/>
        <v>0.52301642597558606</v>
      </c>
      <c r="S44" s="184">
        <f t="shared" si="7"/>
        <v>0.30504952093092785</v>
      </c>
    </row>
    <row r="45" spans="1:20" x14ac:dyDescent="0.2">
      <c r="A45" s="184">
        <f t="shared" ref="A45:K45" si="8">IF(B7=0,"",B14-B13)</f>
        <v>1.2897875025764938</v>
      </c>
      <c r="B45" s="184">
        <f t="shared" si="8"/>
        <v>0</v>
      </c>
      <c r="C45" s="184">
        <f t="shared" si="8"/>
        <v>0.46728836663483841</v>
      </c>
      <c r="D45" s="184">
        <f t="shared" si="8"/>
        <v>1.2521647886475207</v>
      </c>
      <c r="E45" s="184">
        <f t="shared" si="8"/>
        <v>0.55242394237564385</v>
      </c>
      <c r="F45" s="184">
        <f t="shared" si="8"/>
        <v>1.037488855107874</v>
      </c>
      <c r="G45" s="184">
        <f t="shared" si="8"/>
        <v>2.0462479461242111</v>
      </c>
      <c r="H45" s="184">
        <f t="shared" si="8"/>
        <v>0.78408710905991663</v>
      </c>
      <c r="I45" s="184">
        <f t="shared" si="8"/>
        <v>1.252158237976241</v>
      </c>
      <c r="J45" s="184">
        <f t="shared" si="8"/>
        <v>1.1893762808839838</v>
      </c>
      <c r="K45" s="184">
        <f t="shared" si="8"/>
        <v>0.52439814146388208</v>
      </c>
      <c r="L45" s="183" t="s">
        <v>782</v>
      </c>
      <c r="M45" s="184">
        <f t="shared" ref="M45:S45" si="9">IF(H31=0,"",H38-H37)</f>
        <v>0.49779091320419022</v>
      </c>
      <c r="N45" s="184">
        <f t="shared" si="9"/>
        <v>0.52284786247599513</v>
      </c>
      <c r="O45" s="184" t="str">
        <f t="shared" si="9"/>
        <v/>
      </c>
      <c r="P45" s="184">
        <f t="shared" si="9"/>
        <v>2.5378647261439591</v>
      </c>
      <c r="Q45" s="184">
        <f t="shared" si="9"/>
        <v>1.698798784002558</v>
      </c>
      <c r="R45" s="184">
        <f t="shared" si="9"/>
        <v>0.86331189957898546</v>
      </c>
      <c r="S45" s="184">
        <f t="shared" si="9"/>
        <v>0.52439814146388208</v>
      </c>
    </row>
    <row r="46" spans="1:20" x14ac:dyDescent="0.2">
      <c r="A46" s="184">
        <f t="shared" ref="A46:K46" si="10">IF(B7=0,"",B8)</f>
        <v>2.5138660188214654</v>
      </c>
      <c r="B46" s="184" t="str">
        <f t="shared" si="10"/>
        <v/>
      </c>
      <c r="C46" s="184">
        <f t="shared" si="10"/>
        <v>1.8093349269156651</v>
      </c>
      <c r="D46" s="184">
        <f t="shared" si="10"/>
        <v>2.3180547658618478</v>
      </c>
      <c r="E46" s="184">
        <f t="shared" si="10"/>
        <v>2.0671985756112958</v>
      </c>
      <c r="F46" s="184">
        <f t="shared" si="10"/>
        <v>2.1625699358513533</v>
      </c>
      <c r="G46" s="184">
        <f t="shared" si="10"/>
        <v>2.6276744001773591</v>
      </c>
      <c r="H46" s="184">
        <f t="shared" si="10"/>
        <v>2.3653675665810074</v>
      </c>
      <c r="I46" s="184">
        <f t="shared" si="10"/>
        <v>2.6229617445040794</v>
      </c>
      <c r="J46" s="184">
        <f t="shared" si="10"/>
        <v>2.792885624832083</v>
      </c>
      <c r="K46" s="184">
        <f t="shared" si="10"/>
        <v>2.6745110301193433</v>
      </c>
      <c r="L46" s="183" t="s">
        <v>783</v>
      </c>
      <c r="M46" s="184">
        <f t="shared" ref="M46:S46" si="11">IF(H31=0,"",H32)</f>
        <v>2.4269240691709788</v>
      </c>
      <c r="N46" s="184">
        <f t="shared" si="11"/>
        <v>3.1202930954226726</v>
      </c>
      <c r="O46" s="184" t="str">
        <f t="shared" si="11"/>
        <v/>
      </c>
      <c r="P46" s="184">
        <f t="shared" si="11"/>
        <v>3.537618239409476</v>
      </c>
      <c r="Q46" s="184">
        <f t="shared" si="11"/>
        <v>2.8725076978082855</v>
      </c>
      <c r="R46" s="184">
        <f t="shared" si="11"/>
        <v>2.9511486423726576</v>
      </c>
      <c r="S46" s="184">
        <f t="shared" si="11"/>
        <v>2.6745110301193433</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1.5653022447151337</v>
      </c>
      <c r="C49" s="184">
        <v>0</v>
      </c>
      <c r="D49" s="184">
        <f t="shared" ref="D49:O49" si="12">IF(D19=0,"",D23)</f>
        <v>1.4577123448877787</v>
      </c>
      <c r="E49" s="184">
        <f t="shared" si="12"/>
        <v>1.33780112632415</v>
      </c>
      <c r="F49" s="184">
        <f t="shared" si="12"/>
        <v>1.3017885277191366</v>
      </c>
      <c r="G49" s="184">
        <f t="shared" si="12"/>
        <v>1.4669783414136006</v>
      </c>
      <c r="H49" s="184">
        <f t="shared" si="12"/>
        <v>1.6053778953676769</v>
      </c>
      <c r="I49" s="184">
        <f t="shared" si="12"/>
        <v>1.6441476661808307</v>
      </c>
      <c r="J49" s="184">
        <f t="shared" si="12"/>
        <v>1.4890711642500847</v>
      </c>
      <c r="K49" s="184">
        <f t="shared" si="12"/>
        <v>1.5351502992173378</v>
      </c>
      <c r="L49" s="184">
        <f t="shared" si="12"/>
        <v>1.601780992880373</v>
      </c>
      <c r="M49" s="184">
        <f t="shared" si="12"/>
        <v>1.6911048281861678</v>
      </c>
      <c r="N49" s="184">
        <f t="shared" si="12"/>
        <v>1.5222466713272835</v>
      </c>
      <c r="O49" s="184">
        <f t="shared" si="12"/>
        <v>1.5713896461984114</v>
      </c>
      <c r="P49" s="184">
        <f>IF(D31=0,"",D35)</f>
        <v>1.7102995817804203</v>
      </c>
      <c r="Q49" s="184" t="str">
        <f>IF(E31=0,"",E35)</f>
        <v/>
      </c>
      <c r="R49" s="184">
        <f>IF(F31=0,"",F35)</f>
        <v>1.6227134975406043</v>
      </c>
      <c r="S49" s="184">
        <f>IF(G31=0,"",G35)</f>
        <v>1.9048092010848996</v>
      </c>
    </row>
    <row r="50" spans="1:29" x14ac:dyDescent="0.2">
      <c r="A50" s="183" t="s">
        <v>779</v>
      </c>
      <c r="B50" s="184">
        <f>IF(B19=0,"",B24-B23)</f>
        <v>0.54313930051175752</v>
      </c>
      <c r="C50" s="184">
        <v>0</v>
      </c>
      <c r="D50" s="184">
        <f t="shared" ref="D50:O50" si="13">IF(D19=0,"",D24-D23)</f>
        <v>0.23865329049943451</v>
      </c>
      <c r="E50" s="184">
        <f t="shared" si="13"/>
        <v>0.51146272244214463</v>
      </c>
      <c r="F50" s="184">
        <f t="shared" si="13"/>
        <v>0.25222047258508296</v>
      </c>
      <c r="G50" s="184">
        <f t="shared" si="13"/>
        <v>0.37566360608794902</v>
      </c>
      <c r="H50" s="184">
        <f t="shared" si="13"/>
        <v>0.35212161514367524</v>
      </c>
      <c r="I50" s="184">
        <f t="shared" si="13"/>
        <v>0.54046791483853918</v>
      </c>
      <c r="J50" s="184">
        <f t="shared" si="13"/>
        <v>0.43649094272320732</v>
      </c>
      <c r="K50" s="184">
        <f t="shared" si="13"/>
        <v>0.38501670129800147</v>
      </c>
      <c r="L50" s="184">
        <f t="shared" si="13"/>
        <v>0.46158535082956464</v>
      </c>
      <c r="M50" s="184">
        <f t="shared" si="13"/>
        <v>0.36929626679122007</v>
      </c>
      <c r="N50" s="184">
        <f t="shared" si="13"/>
        <v>0.71694057368023278</v>
      </c>
      <c r="O50" s="184">
        <f t="shared" si="13"/>
        <v>0.48306079352680054</v>
      </c>
      <c r="P50" s="184">
        <f>IF(D31=0,"",D36-D35)</f>
        <v>0.45295880856981041</v>
      </c>
      <c r="Q50" s="184" t="str">
        <f>IF(E31=0,"",E36-E35)</f>
        <v/>
      </c>
      <c r="R50" s="184">
        <f>IF(F31=0,"",F36-F35)</f>
        <v>0.83359540328271908</v>
      </c>
      <c r="S50" s="184">
        <f>IF(G31=0,"",G36-G35)</f>
        <v>0.44109812646112223</v>
      </c>
    </row>
    <row r="51" spans="1:29" x14ac:dyDescent="0.2">
      <c r="A51" s="183" t="s">
        <v>780</v>
      </c>
      <c r="B51" s="184">
        <f>IF(B19=0,"",B25-B24)</f>
        <v>0.77754597587929286</v>
      </c>
      <c r="C51" s="184">
        <v>0</v>
      </c>
      <c r="D51" s="184">
        <f t="shared" ref="D51:O51" si="14">IF(D19=0,"",D25-D24)</f>
        <v>0.32849863329015205</v>
      </c>
      <c r="E51" s="184">
        <f t="shared" si="14"/>
        <v>0.52664405776317258</v>
      </c>
      <c r="F51" s="184">
        <f t="shared" si="14"/>
        <v>0.99655123220055808</v>
      </c>
      <c r="G51" s="184">
        <f t="shared" si="14"/>
        <v>0.47453140333750943</v>
      </c>
      <c r="H51" s="184">
        <f t="shared" si="14"/>
        <v>0.45019944289993363</v>
      </c>
      <c r="I51" s="184">
        <f t="shared" si="14"/>
        <v>0.35285228859301698</v>
      </c>
      <c r="J51" s="184">
        <f t="shared" si="14"/>
        <v>1.3282354127880229</v>
      </c>
      <c r="K51" s="184">
        <f t="shared" si="14"/>
        <v>0.76484849668889132</v>
      </c>
      <c r="L51" s="184">
        <f t="shared" si="14"/>
        <v>0.72944730110661249</v>
      </c>
      <c r="M51" s="184">
        <f t="shared" si="14"/>
        <v>0.81752526626031896</v>
      </c>
      <c r="N51" s="184">
        <f t="shared" si="14"/>
        <v>1.0595551440439022</v>
      </c>
      <c r="O51" s="184">
        <f t="shared" si="14"/>
        <v>0.96071626685346212</v>
      </c>
      <c r="P51" s="184">
        <f>IF(D31=0,"",D37-D36)</f>
        <v>0.34455346314441515</v>
      </c>
      <c r="Q51" s="184" t="str">
        <f>IF(E31=0,"",E37-E36)</f>
        <v/>
      </c>
      <c r="R51" s="184">
        <f>IF(F31=0,"",F37-F36)</f>
        <v>0.6399800905429105</v>
      </c>
      <c r="S51" s="184">
        <f>IF(G31=0,"",G37-G36)</f>
        <v>0.66628953492976617</v>
      </c>
    </row>
    <row r="52" spans="1:29" x14ac:dyDescent="0.2">
      <c r="A52" s="183" t="s">
        <v>781</v>
      </c>
      <c r="B52" s="184">
        <f>IF(B19=0,"",B23-B22)</f>
        <v>0.36979658700156159</v>
      </c>
      <c r="C52" s="184">
        <v>0</v>
      </c>
      <c r="D52" s="184">
        <f t="shared" ref="D52:O52" si="15">IF(D19=0,"",D23-D22)</f>
        <v>0.48693376406325994</v>
      </c>
      <c r="E52" s="184">
        <f t="shared" si="15"/>
        <v>0.31698641238943059</v>
      </c>
      <c r="F52" s="184">
        <f t="shared" si="15"/>
        <v>0.25643758692546581</v>
      </c>
      <c r="G52" s="184">
        <f t="shared" si="15"/>
        <v>0.32640248894259827</v>
      </c>
      <c r="H52" s="184">
        <f t="shared" si="15"/>
        <v>0.33510920248505949</v>
      </c>
      <c r="I52" s="184">
        <f t="shared" si="15"/>
        <v>0.33139636057551014</v>
      </c>
      <c r="J52" s="184">
        <f t="shared" si="15"/>
        <v>0.53479546186475724</v>
      </c>
      <c r="K52" s="184">
        <f t="shared" si="15"/>
        <v>0.36363418788403634</v>
      </c>
      <c r="L52" s="184">
        <f t="shared" si="15"/>
        <v>0.3747042231104909</v>
      </c>
      <c r="M52" s="184">
        <f t="shared" si="15"/>
        <v>0.33164980808165767</v>
      </c>
      <c r="N52" s="184">
        <f t="shared" si="15"/>
        <v>0.32853854842735752</v>
      </c>
      <c r="O52" s="184">
        <f t="shared" si="15"/>
        <v>0.23991169049969496</v>
      </c>
      <c r="P52" s="184">
        <f>IF(D31=0,"",D35-D34)</f>
        <v>0.26790105341502035</v>
      </c>
      <c r="Q52" s="184" t="str">
        <f>IF(E31=0,"",E35-E34)</f>
        <v/>
      </c>
      <c r="R52" s="184">
        <f>IF(F31=0,"",F35-F34)</f>
        <v>0.27753112692446136</v>
      </c>
      <c r="S52" s="184">
        <f>IF(G31=0,"",G35-G34)</f>
        <v>0.35757234473637389</v>
      </c>
      <c r="AB52" s="15"/>
      <c r="AC52" s="15"/>
    </row>
    <row r="53" spans="1:29" x14ac:dyDescent="0.2">
      <c r="A53" s="183" t="s">
        <v>782</v>
      </c>
      <c r="B53" s="184">
        <f>IF(B19=0,"",B26-B25)</f>
        <v>1.2897875025764938</v>
      </c>
      <c r="C53" s="184">
        <v>0</v>
      </c>
      <c r="D53" s="184">
        <f t="shared" ref="D53:O53" si="16">IF(D19=0,"",D26-D25)</f>
        <v>0.46728836663483841</v>
      </c>
      <c r="E53" s="184">
        <f t="shared" si="16"/>
        <v>0.60025427522221975</v>
      </c>
      <c r="F53" s="184">
        <f t="shared" si="16"/>
        <v>0.39976595400391268</v>
      </c>
      <c r="G53" s="184">
        <f t="shared" si="16"/>
        <v>1.4212912758330738</v>
      </c>
      <c r="H53" s="184">
        <f t="shared" si="16"/>
        <v>0.47833137651796509</v>
      </c>
      <c r="I53" s="184">
        <f t="shared" si="16"/>
        <v>0.58106323060578813</v>
      </c>
      <c r="J53" s="184">
        <f t="shared" si="16"/>
        <v>3.1735516751871908</v>
      </c>
      <c r="K53" s="184">
        <f t="shared" si="16"/>
        <v>2.0580362347492773</v>
      </c>
      <c r="L53" s="184">
        <f t="shared" si="16"/>
        <v>0.78408710905991663</v>
      </c>
      <c r="M53" s="184">
        <f t="shared" si="16"/>
        <v>0.86107703059413065</v>
      </c>
      <c r="N53" s="184">
        <f t="shared" si="16"/>
        <v>1.2224234183671747</v>
      </c>
      <c r="O53" s="184">
        <f t="shared" si="16"/>
        <v>1.2311406623716308</v>
      </c>
      <c r="P53" s="184">
        <f>IF(D31=0,"",D38-D37)</f>
        <v>1.01980093516209</v>
      </c>
      <c r="Q53" s="184" t="str">
        <f>IF(E31=0,"",E38-E37)</f>
        <v/>
      </c>
      <c r="R53" s="184">
        <f>IF(F31=0,"",F38-F37)</f>
        <v>1.7691348926544208</v>
      </c>
      <c r="S53" s="184">
        <f>IF(G31=0,"",G38-G37)</f>
        <v>0.50503942379512701</v>
      </c>
      <c r="AB53" s="15"/>
      <c r="AC53" s="15"/>
    </row>
    <row r="54" spans="1:29" x14ac:dyDescent="0.2">
      <c r="A54" s="183" t="s">
        <v>783</v>
      </c>
      <c r="B54" s="184">
        <f t="shared" ref="B54:O54" si="17">IF(B19=0,"",B20)</f>
        <v>2.5138660188214654</v>
      </c>
      <c r="C54" s="184" t="str">
        <f t="shared" si="17"/>
        <v/>
      </c>
      <c r="D54" s="184">
        <f t="shared" si="17"/>
        <v>1.8093349269156651</v>
      </c>
      <c r="E54" s="184">
        <f t="shared" si="17"/>
        <v>2.0850103938970856</v>
      </c>
      <c r="F54" s="184">
        <f t="shared" si="17"/>
        <v>2.0224145753498801</v>
      </c>
      <c r="G54" s="184">
        <f t="shared" si="17"/>
        <v>2.2140702528763625</v>
      </c>
      <c r="H54" s="184">
        <f t="shared" si="17"/>
        <v>2.0371778596165426</v>
      </c>
      <c r="I54" s="184">
        <f t="shared" si="17"/>
        <v>2.3751448432724906</v>
      </c>
      <c r="J54" s="184">
        <f t="shared" si="17"/>
        <v>2.8284149451258016</v>
      </c>
      <c r="K54" s="184">
        <f t="shared" si="17"/>
        <v>2.6141358022611461</v>
      </c>
      <c r="L54" s="184">
        <f t="shared" si="17"/>
        <v>2.3653675665810074</v>
      </c>
      <c r="M54" s="184">
        <f t="shared" si="17"/>
        <v>2.845030875278586</v>
      </c>
      <c r="N54" s="184">
        <f t="shared" si="17"/>
        <v>2.7023533082095734</v>
      </c>
      <c r="O54" s="184">
        <f t="shared" si="17"/>
        <v>2.530865223900117</v>
      </c>
      <c r="P54" s="184">
        <f>IF(D31=0,"",D32)</f>
        <v>2.2654011889503063</v>
      </c>
      <c r="Q54" s="184" t="str">
        <f>IF(E31=0,"",E32)</f>
        <v/>
      </c>
      <c r="R54" s="184">
        <f>IF(F31=0,"",F32)</f>
        <v>2.6194181283225402</v>
      </c>
      <c r="S54" s="184">
        <f>IF(G31=0,"",G32)</f>
        <v>2.5210239054479797</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row>
    <row r="60" spans="1:29" x14ac:dyDescent="0.2">
      <c r="A60" s="24" t="s">
        <v>776</v>
      </c>
      <c r="B60" s="68">
        <v>0.89352607788562133</v>
      </c>
      <c r="C60" s="69">
        <v>8.9863794240193021E-7</v>
      </c>
      <c r="D60" s="69">
        <v>0.89352517924767894</v>
      </c>
      <c r="E60" s="69">
        <v>2.0198522794691838E-3</v>
      </c>
      <c r="F60" s="69">
        <v>1.347553162483246</v>
      </c>
      <c r="G60" s="70">
        <v>9.4288019828486669E-2</v>
      </c>
      <c r="H60" s="171">
        <v>2.3373871124768231</v>
      </c>
      <c r="I60" s="68">
        <v>0.13855273981494612</v>
      </c>
      <c r="J60" s="171">
        <v>2.1988343726618762</v>
      </c>
      <c r="K60" s="68">
        <v>0.35130513434361776</v>
      </c>
      <c r="L60" s="171">
        <v>1.8475292383182578</v>
      </c>
    </row>
    <row r="61" spans="1:29" x14ac:dyDescent="0.2">
      <c r="A61" s="30" t="s">
        <v>794</v>
      </c>
      <c r="B61" s="72">
        <v>0.48363298363763235</v>
      </c>
      <c r="C61" s="73">
        <v>4.8639984892468024E-7</v>
      </c>
      <c r="D61" s="73">
        <v>0.48363249723778345</v>
      </c>
      <c r="E61" s="73">
        <v>1.0932721591501229E-3</v>
      </c>
      <c r="F61" s="73">
        <v>0.72938123767387697</v>
      </c>
      <c r="G61" s="74">
        <v>5.1034656379410702E-2</v>
      </c>
      <c r="H61" s="172">
        <v>1.2651421498500701</v>
      </c>
      <c r="I61" s="72">
        <v>7.4993530246409479E-2</v>
      </c>
      <c r="J61" s="172">
        <v>1.1901486196036601</v>
      </c>
      <c r="K61" s="72">
        <v>0.19014861960365981</v>
      </c>
      <c r="L61" s="172">
        <v>1</v>
      </c>
    </row>
    <row r="62" spans="1:29" x14ac:dyDescent="0.2">
      <c r="A62" s="30" t="s">
        <v>775</v>
      </c>
      <c r="B62" s="32">
        <v>1.5621355328661353</v>
      </c>
      <c r="C62" s="33">
        <v>8.7603531957829987E-6</v>
      </c>
      <c r="D62" s="33">
        <v>1.5621267725129395</v>
      </c>
      <c r="E62" s="33">
        <v>1.8270211079044435E-3</v>
      </c>
      <c r="F62" s="33">
        <v>2.2429054121548999</v>
      </c>
      <c r="G62" s="76">
        <v>0.11569261553362972</v>
      </c>
      <c r="H62" s="34">
        <v>3.9225605816625624</v>
      </c>
      <c r="I62" s="32">
        <v>0.21982033353959493</v>
      </c>
      <c r="J62" s="34">
        <v>3.7027402481229701</v>
      </c>
      <c r="K62" s="32">
        <v>1.1888705189084259</v>
      </c>
      <c r="L62" s="34">
        <v>2.5138697292145462</v>
      </c>
    </row>
    <row r="63" spans="1:29" ht="15" thickBot="1" x14ac:dyDescent="0.25">
      <c r="A63" s="30" t="s">
        <v>2652</v>
      </c>
      <c r="B63" s="32">
        <v>2.43213113345446</v>
      </c>
      <c r="C63" s="33">
        <v>1.9628934313834106E-4</v>
      </c>
      <c r="D63" s="33">
        <v>2.4321353404929331</v>
      </c>
      <c r="E63" s="33">
        <v>1.4985667764118424E-2</v>
      </c>
      <c r="F63" s="33">
        <v>4.7755927314075368</v>
      </c>
      <c r="G63" s="76">
        <v>0.27091385716597982</v>
      </c>
      <c r="H63" s="34">
        <v>5.8440525586433711</v>
      </c>
      <c r="I63" s="32">
        <v>1.0617576124347583</v>
      </c>
      <c r="J63" s="34">
        <v>5.5019032814878992</v>
      </c>
      <c r="K63" s="32">
        <v>5.054527370408997</v>
      </c>
      <c r="L63" s="34">
        <v>1.6378448096248284</v>
      </c>
      <c r="M63" s="81"/>
      <c r="N63" s="81"/>
      <c r="O63" s="81"/>
    </row>
    <row r="64" spans="1:29" x14ac:dyDescent="0.2">
      <c r="A64" s="36" t="s">
        <v>770</v>
      </c>
      <c r="B64" s="39">
        <v>0</v>
      </c>
      <c r="C64" s="40">
        <v>0</v>
      </c>
      <c r="D64" s="40">
        <v>0</v>
      </c>
      <c r="E64" s="40">
        <v>0</v>
      </c>
      <c r="F64" s="40">
        <v>0.39919652414699963</v>
      </c>
      <c r="G64" s="77">
        <v>0</v>
      </c>
      <c r="H64" s="41">
        <v>1.4599681496669454</v>
      </c>
      <c r="I64" s="39">
        <v>0</v>
      </c>
      <c r="J64" s="41">
        <v>1.4051835825652768</v>
      </c>
      <c r="K64" s="39">
        <v>0</v>
      </c>
      <c r="L64" s="41">
        <v>1.1955056577135723</v>
      </c>
    </row>
    <row r="65" spans="1:12" x14ac:dyDescent="0.2">
      <c r="A65" s="42" t="s">
        <v>771</v>
      </c>
      <c r="B65" s="45">
        <v>0.28731974328955601</v>
      </c>
      <c r="C65" s="46">
        <v>0</v>
      </c>
      <c r="D65" s="46">
        <v>0.28731974328955601</v>
      </c>
      <c r="E65" s="46">
        <v>0</v>
      </c>
      <c r="F65" s="46">
        <v>0.91141054715612702</v>
      </c>
      <c r="G65" s="78">
        <v>2.5917097339802549E-5</v>
      </c>
      <c r="H65" s="47">
        <v>1.916561493391403</v>
      </c>
      <c r="I65" s="45">
        <v>0</v>
      </c>
      <c r="J65" s="47">
        <v>1.8296894522722873</v>
      </c>
      <c r="K65" s="45">
        <v>0</v>
      </c>
      <c r="L65" s="47">
        <v>1.5653022447151337</v>
      </c>
    </row>
    <row r="66" spans="1:12" x14ac:dyDescent="0.2">
      <c r="A66" s="30" t="s">
        <v>2653</v>
      </c>
      <c r="B66" s="32">
        <v>0.90763676894398038</v>
      </c>
      <c r="C66" s="33">
        <v>0</v>
      </c>
      <c r="D66" s="33">
        <v>0.90712388267651012</v>
      </c>
      <c r="E66" s="33">
        <v>0</v>
      </c>
      <c r="F66" s="33">
        <v>1.6530393101304859</v>
      </c>
      <c r="G66" s="76">
        <v>2.2090681592974976E-2</v>
      </c>
      <c r="H66" s="34">
        <v>2.5744202914670486</v>
      </c>
      <c r="I66" s="32">
        <v>2.5056682099876462E-3</v>
      </c>
      <c r="J66" s="34">
        <v>2.4893207828684227</v>
      </c>
      <c r="K66" s="32">
        <v>0</v>
      </c>
      <c r="L66" s="34">
        <v>2.1084415452268916</v>
      </c>
    </row>
    <row r="67" spans="1:12" x14ac:dyDescent="0.2">
      <c r="A67" s="42" t="s">
        <v>772</v>
      </c>
      <c r="B67" s="45">
        <v>1.7101365016544718</v>
      </c>
      <c r="C67" s="46">
        <v>0</v>
      </c>
      <c r="D67" s="46">
        <v>1.7101365016544718</v>
      </c>
      <c r="E67" s="46">
        <v>2.9873784101798175E-4</v>
      </c>
      <c r="F67" s="46">
        <v>2.3867971389292544</v>
      </c>
      <c r="G67" s="78">
        <v>0.11573903860990878</v>
      </c>
      <c r="H67" s="47">
        <v>4.0462856895691646</v>
      </c>
      <c r="I67" s="45">
        <v>5.2258514646837395E-2</v>
      </c>
      <c r="J67" s="47">
        <v>3.8000538710323974</v>
      </c>
      <c r="K67" s="45">
        <v>0.48105523917398019</v>
      </c>
      <c r="L67" s="47">
        <v>2.8859875211061836</v>
      </c>
    </row>
    <row r="68" spans="1:12" ht="15" thickBot="1" x14ac:dyDescent="0.25">
      <c r="A68" s="48" t="s">
        <v>773</v>
      </c>
      <c r="B68" s="51">
        <v>3.4997212394747259</v>
      </c>
      <c r="C68" s="52">
        <v>0</v>
      </c>
      <c r="D68" s="52">
        <v>3.4997212394747259</v>
      </c>
      <c r="E68" s="52">
        <v>2.2587561918047672E-3</v>
      </c>
      <c r="F68" s="52">
        <v>3.7617256347121755</v>
      </c>
      <c r="G68" s="79">
        <v>0.29261291129224654</v>
      </c>
      <c r="H68" s="53">
        <v>7.2039862416570788</v>
      </c>
      <c r="I68" s="51">
        <v>0.30698054843062977</v>
      </c>
      <c r="J68" s="53">
        <v>6.660887216983097</v>
      </c>
      <c r="K68" s="51">
        <v>2.9470926383370446</v>
      </c>
      <c r="L68" s="53">
        <v>4.1757750236826769</v>
      </c>
    </row>
    <row r="76" spans="1:12" x14ac:dyDescent="0.2">
      <c r="B76" s="80"/>
      <c r="C76" s="81"/>
      <c r="D76" s="81"/>
      <c r="E76" s="81"/>
      <c r="F76" s="81"/>
      <c r="G76" s="81"/>
      <c r="H76" s="81"/>
      <c r="I76" s="81"/>
      <c r="J76" s="81"/>
      <c r="K76" s="81"/>
      <c r="L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LGG-MT-LM-STR-Clin'!$G$33="non concerné","",'[1]ETPR LGG-MT-LM-STR-Clin'!$G$33)</f>
        <v/>
      </c>
      <c r="C88" s="179" t="str">
        <f>IF('[1]ETPR LGG-MT-LM-STR-Clin'!$G$36="non concerné","",'[1]ETPR LGG-MT-LM-STR-Clin'!$G$36)</f>
        <v/>
      </c>
      <c r="D88" s="180" t="str">
        <f>IF('[1]ETPR LGG-MT-LM-STR-Clin'!$G$39="non concerné","",'[1]ETPR LGG-MT-LM-STR-Clin'!$G$39)</f>
        <v/>
      </c>
      <c r="E88" s="181" t="str">
        <f>IF('[1]ETPR LGG-MT-LM-STR-Clin'!$G$18=0,"",'[1]Synth. SA auxiliaires'!$D$38/'[1]ETPR LGG-MT-LM-STR-Clin'!$G$18)</f>
        <v/>
      </c>
      <c r="F88" s="182" t="str">
        <f>IF('[1]ETPR LGG-MT-LM-STR-Clin'!$G$14=0,"",'[1]Synth. SA auxiliaires'!$D$38/'[1]ETPR LGG-MT-LM-STR-Clin'!$G$14)</f>
        <v/>
      </c>
      <c r="G88" s="178" t="str">
        <f>IF('[1]ETPR LGG-MT-LM-STR-Clin'!$G$42="non concerné","",'[1]ETPR LGG-MT-LM-STR-Clin'!$G$42)</f>
        <v/>
      </c>
      <c r="H88" s="179" t="str">
        <f>IF('[1]ETPR LGG-MT-LM-STR-Clin'!$G$45="non concerné","",'[1]ETPR LGG-MT-LM-STR-Clin'!$G$45)</f>
        <v/>
      </c>
      <c r="I88" s="180" t="str">
        <f>IF('[1]ETPR LGG-MT-LM-STR-Clin'!$G$48="non concerné","",'[1]ETPR LGG-MT-LM-STR-Clin'!$G$48)</f>
        <v/>
      </c>
      <c r="J88" s="181" t="str">
        <f>IF('[1]ETPR LGG-MT-LM-STR-Clin'!$G$27=0,"",'[1]Synth. SA auxiliaires'!$D$38/'[1]ETPR LGG-MT-LM-STR-Clin'!$G$27)</f>
        <v/>
      </c>
      <c r="K88" s="182" t="str">
        <f>IF(('[1]ETPR LGG-MT-LM-STR-Clin'!$G$27-SUM('[1]ETPR LGG-MT-LM-STR-Clin'!$G$29:$G$30))=0,"",'[1]Synth. SA auxiliaires'!$D$38/('[1]ETPR LGG-MT-LM-STR-Clin'!$G$27-SUM('[1]ETPR LGG-MT-LM-STR-Clin'!$G$29:$G$30)))</f>
        <v/>
      </c>
    </row>
    <row r="89" spans="1:11" x14ac:dyDescent="0.2">
      <c r="A89" s="24" t="s">
        <v>769</v>
      </c>
      <c r="B89" s="27">
        <v>0</v>
      </c>
      <c r="C89" s="83"/>
      <c r="D89" s="84"/>
      <c r="E89" s="85"/>
      <c r="F89" s="86"/>
      <c r="G89" s="27">
        <v>903</v>
      </c>
      <c r="H89" s="83"/>
      <c r="I89" s="84"/>
      <c r="J89" s="85"/>
      <c r="K89" s="86"/>
    </row>
    <row r="90" spans="1:11" x14ac:dyDescent="0.2">
      <c r="A90" s="30" t="s">
        <v>783</v>
      </c>
      <c r="B90" s="87" t="s">
        <v>2654</v>
      </c>
      <c r="C90" s="88" t="s">
        <v>2654</v>
      </c>
      <c r="D90" s="89" t="s">
        <v>2654</v>
      </c>
      <c r="E90" s="90" t="s">
        <v>2654</v>
      </c>
      <c r="F90" s="29" t="s">
        <v>2654</v>
      </c>
      <c r="G90" s="87">
        <v>35112.891949829187</v>
      </c>
      <c r="H90" s="88">
        <v>35197.620328089739</v>
      </c>
      <c r="I90" s="89">
        <v>35432.127465858677</v>
      </c>
      <c r="J90" s="90">
        <v>70327.914267260363</v>
      </c>
      <c r="K90" s="29">
        <v>71796.518475104735</v>
      </c>
    </row>
    <row r="91" spans="1:11" ht="15" thickBot="1" x14ac:dyDescent="0.25">
      <c r="A91" s="30" t="s">
        <v>2652</v>
      </c>
      <c r="B91" s="87" t="s">
        <v>2654</v>
      </c>
      <c r="C91" s="88" t="s">
        <v>2654</v>
      </c>
      <c r="D91" s="89" t="s">
        <v>2654</v>
      </c>
      <c r="E91" s="90" t="s">
        <v>2654</v>
      </c>
      <c r="F91" s="29" t="s">
        <v>2654</v>
      </c>
      <c r="G91" s="87">
        <v>7133.8237287406764</v>
      </c>
      <c r="H91" s="88">
        <v>7403.5619868637132</v>
      </c>
      <c r="I91" s="89">
        <v>7367.4675774949083</v>
      </c>
      <c r="J91" s="90">
        <v>154838.89649965483</v>
      </c>
      <c r="K91" s="29">
        <v>158104.62015572813</v>
      </c>
    </row>
    <row r="92" spans="1:11" x14ac:dyDescent="0.2">
      <c r="A92" s="36" t="s">
        <v>770</v>
      </c>
      <c r="B92" s="91" t="s">
        <v>2654</v>
      </c>
      <c r="C92" s="92" t="s">
        <v>2654</v>
      </c>
      <c r="D92" s="93" t="s">
        <v>2654</v>
      </c>
      <c r="E92" s="94" t="s">
        <v>2654</v>
      </c>
      <c r="F92" s="95" t="s">
        <v>2654</v>
      </c>
      <c r="G92" s="91">
        <v>28374.54301754386</v>
      </c>
      <c r="H92" s="92">
        <v>28374.54301754386</v>
      </c>
      <c r="I92" s="93">
        <v>28607.609360967188</v>
      </c>
      <c r="J92" s="94">
        <v>8765.7866666666669</v>
      </c>
      <c r="K92" s="95">
        <v>8925.1654606410902</v>
      </c>
    </row>
    <row r="93" spans="1:11" x14ac:dyDescent="0.2">
      <c r="A93" s="42" t="s">
        <v>771</v>
      </c>
      <c r="B93" s="96" t="s">
        <v>2654</v>
      </c>
      <c r="C93" s="97" t="s">
        <v>2654</v>
      </c>
      <c r="D93" s="98" t="s">
        <v>2654</v>
      </c>
      <c r="E93" s="99" t="s">
        <v>2654</v>
      </c>
      <c r="F93" s="100" t="s">
        <v>2654</v>
      </c>
      <c r="G93" s="96">
        <v>31357.822900437361</v>
      </c>
      <c r="H93" s="97">
        <v>31388.008137898687</v>
      </c>
      <c r="I93" s="98">
        <v>31555.541771409418</v>
      </c>
      <c r="J93" s="99">
        <v>18357.530774975105</v>
      </c>
      <c r="K93" s="100">
        <v>18780.890264847512</v>
      </c>
    </row>
    <row r="94" spans="1:11" x14ac:dyDescent="0.2">
      <c r="A94" s="30" t="s">
        <v>2653</v>
      </c>
      <c r="B94" s="87" t="s">
        <v>2654</v>
      </c>
      <c r="C94" s="88" t="s">
        <v>2654</v>
      </c>
      <c r="D94" s="89" t="s">
        <v>2654</v>
      </c>
      <c r="E94" s="90" t="s">
        <v>2654</v>
      </c>
      <c r="F94" s="29" t="s">
        <v>2654</v>
      </c>
      <c r="G94" s="87">
        <v>34137.087719298252</v>
      </c>
      <c r="H94" s="88">
        <v>34150.420408163263</v>
      </c>
      <c r="I94" s="89">
        <v>34433.081218274107</v>
      </c>
      <c r="J94" s="90">
        <v>31491.191709844559</v>
      </c>
      <c r="K94" s="29">
        <v>32522.507035652528</v>
      </c>
    </row>
    <row r="95" spans="1:11" x14ac:dyDescent="0.2">
      <c r="A95" s="42" t="s">
        <v>772</v>
      </c>
      <c r="B95" s="96" t="s">
        <v>2654</v>
      </c>
      <c r="C95" s="97" t="s">
        <v>2654</v>
      </c>
      <c r="D95" s="98" t="s">
        <v>2654</v>
      </c>
      <c r="E95" s="99" t="s">
        <v>2654</v>
      </c>
      <c r="F95" s="100" t="s">
        <v>2654</v>
      </c>
      <c r="G95" s="96">
        <v>37482.8125</v>
      </c>
      <c r="H95" s="97">
        <v>37519.784482758623</v>
      </c>
      <c r="I95" s="98">
        <v>37626.870968142684</v>
      </c>
      <c r="J95" s="99">
        <v>70002.234567901236</v>
      </c>
      <c r="K95" s="100">
        <v>70102.956790123455</v>
      </c>
    </row>
    <row r="96" spans="1:11" ht="15" thickBot="1" x14ac:dyDescent="0.25">
      <c r="A96" s="48" t="s">
        <v>773</v>
      </c>
      <c r="B96" s="101" t="s">
        <v>2654</v>
      </c>
      <c r="C96" s="102" t="s">
        <v>2654</v>
      </c>
      <c r="D96" s="103" t="s">
        <v>2654</v>
      </c>
      <c r="E96" s="104" t="s">
        <v>2654</v>
      </c>
      <c r="F96" s="105" t="s">
        <v>2654</v>
      </c>
      <c r="G96" s="101">
        <v>42297.401571268245</v>
      </c>
      <c r="H96" s="102">
        <v>42392.973124537988</v>
      </c>
      <c r="I96" s="103">
        <v>42745.671960784312</v>
      </c>
      <c r="J96" s="104">
        <v>139477.06297420434</v>
      </c>
      <c r="K96" s="105">
        <v>147827.72727272726</v>
      </c>
    </row>
    <row r="99" spans="1:6" x14ac:dyDescent="0.2">
      <c r="B99" s="106"/>
      <c r="C99" s="106"/>
      <c r="D99" s="106"/>
      <c r="E99" s="106"/>
      <c r="F99" s="106"/>
    </row>
    <row r="103" spans="1:6" x14ac:dyDescent="0.2">
      <c r="A103" s="106"/>
      <c r="C103" s="106"/>
      <c r="E103" s="106"/>
    </row>
  </sheetData>
  <mergeCells count="27">
    <mergeCell ref="A86:A87"/>
    <mergeCell ref="I29:M29"/>
    <mergeCell ref="N29:N30"/>
    <mergeCell ref="B86:D86"/>
    <mergeCell ref="E86:F86"/>
    <mergeCell ref="G86:I86"/>
    <mergeCell ref="J86:K86"/>
    <mergeCell ref="A29:A30"/>
    <mergeCell ref="B29:B30"/>
    <mergeCell ref="C29:C30"/>
    <mergeCell ref="D29:H29"/>
    <mergeCell ref="E17:F17"/>
    <mergeCell ref="G17:H17"/>
    <mergeCell ref="R2:S2"/>
    <mergeCell ref="R1:S1"/>
    <mergeCell ref="I17:K17"/>
    <mergeCell ref="M17:O17"/>
    <mergeCell ref="L17:L18"/>
    <mergeCell ref="A1:N2"/>
    <mergeCell ref="O1:Q1"/>
    <mergeCell ref="O2:Q2"/>
    <mergeCell ref="D17:D18"/>
    <mergeCell ref="C17:C18"/>
    <mergeCell ref="B17:B18"/>
    <mergeCell ref="A17:A18"/>
    <mergeCell ref="C3:G3"/>
    <mergeCell ref="H3:I3"/>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9">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2423</v>
      </c>
      <c r="B1" s="387"/>
      <c r="C1" s="387"/>
      <c r="D1" s="387"/>
      <c r="E1" s="387"/>
      <c r="F1" s="387"/>
      <c r="G1" s="387"/>
      <c r="H1" s="387"/>
      <c r="I1" s="387"/>
      <c r="J1" s="387"/>
      <c r="K1" s="387"/>
      <c r="L1" s="387"/>
      <c r="M1" s="387"/>
      <c r="N1" s="387"/>
      <c r="O1" s="390" t="s">
        <v>2626</v>
      </c>
      <c r="P1" s="390"/>
      <c r="Q1" s="390"/>
      <c r="R1" s="380" t="s">
        <v>2421</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2422</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1149</v>
      </c>
      <c r="C7" s="26">
        <v>1</v>
      </c>
      <c r="D7" s="27">
        <v>29</v>
      </c>
      <c r="E7" s="28">
        <v>466</v>
      </c>
      <c r="F7" s="107">
        <v>123</v>
      </c>
      <c r="G7" s="108">
        <v>161</v>
      </c>
      <c r="H7" s="109">
        <v>182</v>
      </c>
      <c r="I7" s="28">
        <v>81</v>
      </c>
      <c r="J7" s="28">
        <v>182</v>
      </c>
      <c r="K7" s="28">
        <v>375</v>
      </c>
      <c r="L7" s="29">
        <v>16</v>
      </c>
      <c r="AI7" s="14"/>
      <c r="AJ7" s="14"/>
    </row>
    <row r="8" spans="1:36" x14ac:dyDescent="0.2">
      <c r="A8" s="30" t="s">
        <v>775</v>
      </c>
      <c r="B8" s="31">
        <v>8.1269080406569643</v>
      </c>
      <c r="C8" s="177" t="str">
        <f>IF('[1]Synth. SA auxiliaires'!$E$40="non concerné","",'[1]Synth. SA auxiliaires'!$E$40)</f>
        <v/>
      </c>
      <c r="D8" s="32">
        <v>9.0698958363316322</v>
      </c>
      <c r="E8" s="33">
        <v>7.4979412000138304</v>
      </c>
      <c r="F8" s="110">
        <v>7.5437880068398115</v>
      </c>
      <c r="G8" s="111">
        <v>7.7208103502311367</v>
      </c>
      <c r="H8" s="112">
        <v>7.2698033405381164</v>
      </c>
      <c r="I8" s="33">
        <v>7.4061000218102748</v>
      </c>
      <c r="J8" s="33">
        <v>6.6763331719433312</v>
      </c>
      <c r="K8" s="33">
        <v>9.4863359648810501</v>
      </c>
      <c r="L8" s="34">
        <v>13.024189647754847</v>
      </c>
      <c r="AI8" s="14"/>
      <c r="AJ8" s="14"/>
    </row>
    <row r="9" spans="1:36" ht="15" thickBot="1" x14ac:dyDescent="0.25">
      <c r="A9" s="30" t="s">
        <v>2652</v>
      </c>
      <c r="B9" s="31">
        <v>3.0755810885935939</v>
      </c>
      <c r="C9" s="35"/>
      <c r="D9" s="32">
        <v>1.6055624299378877</v>
      </c>
      <c r="E9" s="33">
        <v>2.5597735040560385</v>
      </c>
      <c r="F9" s="110">
        <v>1.9492948626871138</v>
      </c>
      <c r="G9" s="111">
        <v>2.6677403969020927</v>
      </c>
      <c r="H9" s="112">
        <v>2.7957275282712812</v>
      </c>
      <c r="I9" s="33">
        <v>2.6076369351456465</v>
      </c>
      <c r="J9" s="33">
        <v>2.9660053277373502</v>
      </c>
      <c r="K9" s="33">
        <v>3.1372121277473517</v>
      </c>
      <c r="L9" s="34">
        <v>3.4080591752531437</v>
      </c>
      <c r="AI9" s="14"/>
      <c r="AJ9" s="14"/>
    </row>
    <row r="10" spans="1:36" x14ac:dyDescent="0.2">
      <c r="A10" s="36" t="s">
        <v>770</v>
      </c>
      <c r="B10" s="37">
        <v>4.7554272857368405</v>
      </c>
      <c r="C10" s="38"/>
      <c r="D10" s="39">
        <v>6.9810744168412278</v>
      </c>
      <c r="E10" s="40">
        <v>4.7490817114536146</v>
      </c>
      <c r="F10" s="113">
        <v>5.6356090074922829</v>
      </c>
      <c r="G10" s="114">
        <v>4.7830493175736324</v>
      </c>
      <c r="H10" s="115">
        <v>4.4173873314705858</v>
      </c>
      <c r="I10" s="40">
        <v>4.9390072798814586</v>
      </c>
      <c r="J10" s="40">
        <v>3.851398024381083</v>
      </c>
      <c r="K10" s="40">
        <v>5.7478240874786239</v>
      </c>
      <c r="L10" s="41">
        <v>9.1702294568563705</v>
      </c>
      <c r="AI10" s="14"/>
      <c r="AJ10" s="14"/>
    </row>
    <row r="11" spans="1:36" x14ac:dyDescent="0.2">
      <c r="A11" s="42" t="s">
        <v>771</v>
      </c>
      <c r="B11" s="43">
        <v>6.0679800261562242</v>
      </c>
      <c r="C11" s="44"/>
      <c r="D11" s="45">
        <v>8.0216897535150125</v>
      </c>
      <c r="E11" s="46">
        <v>5.9631342710604942</v>
      </c>
      <c r="F11" s="116">
        <v>6.3853719341572992</v>
      </c>
      <c r="G11" s="117">
        <v>6.0247840499675149</v>
      </c>
      <c r="H11" s="118">
        <v>5.3677528911301451</v>
      </c>
      <c r="I11" s="46">
        <v>5.9281818134199362</v>
      </c>
      <c r="J11" s="46">
        <v>4.7948104620653806</v>
      </c>
      <c r="K11" s="46">
        <v>7.3983213398863281</v>
      </c>
      <c r="L11" s="47">
        <v>11.179112792454163</v>
      </c>
      <c r="AI11" s="14"/>
      <c r="AJ11" s="14"/>
    </row>
    <row r="12" spans="1:36" x14ac:dyDescent="0.2">
      <c r="A12" s="30" t="s">
        <v>2653</v>
      </c>
      <c r="B12" s="31">
        <v>7.6987752808049743</v>
      </c>
      <c r="C12" s="35"/>
      <c r="D12" s="32">
        <v>9.3500235320755891</v>
      </c>
      <c r="E12" s="33">
        <v>7.1730333469868057</v>
      </c>
      <c r="F12" s="110">
        <v>7.3147294220552856</v>
      </c>
      <c r="G12" s="111">
        <v>7.3081584143108831</v>
      </c>
      <c r="H12" s="112">
        <v>6.770805049399403</v>
      </c>
      <c r="I12" s="33">
        <v>7.1001158247883982</v>
      </c>
      <c r="J12" s="33">
        <v>5.9766780513480446</v>
      </c>
      <c r="K12" s="33">
        <v>9.1751186879585678</v>
      </c>
      <c r="L12" s="34">
        <v>12.067370446817502</v>
      </c>
      <c r="AI12" s="14"/>
      <c r="AJ12" s="14"/>
    </row>
    <row r="13" spans="1:36" x14ac:dyDescent="0.2">
      <c r="A13" s="42" t="s">
        <v>772</v>
      </c>
      <c r="B13" s="43">
        <v>9.6975013975087005</v>
      </c>
      <c r="C13" s="44"/>
      <c r="D13" s="45">
        <v>10.380543292269929</v>
      </c>
      <c r="E13" s="46">
        <v>8.5644074946916735</v>
      </c>
      <c r="F13" s="116">
        <v>8.3411819860518506</v>
      </c>
      <c r="G13" s="117">
        <v>8.7214558082102673</v>
      </c>
      <c r="H13" s="118">
        <v>8.5372795394330918</v>
      </c>
      <c r="I13" s="46">
        <v>8.0121279941064323</v>
      </c>
      <c r="J13" s="46">
        <v>8.0415732538034455</v>
      </c>
      <c r="K13" s="46">
        <v>11.078139850397781</v>
      </c>
      <c r="L13" s="47">
        <v>15.38404725844725</v>
      </c>
      <c r="X13" s="14"/>
      <c r="Y13" s="14"/>
      <c r="Z13" s="14"/>
      <c r="AI13" s="14"/>
      <c r="AJ13" s="14"/>
    </row>
    <row r="14" spans="1:36" ht="15" thickBot="1" x14ac:dyDescent="0.25">
      <c r="A14" s="48" t="s">
        <v>773</v>
      </c>
      <c r="B14" s="49">
        <v>11.799265383774186</v>
      </c>
      <c r="C14" s="50"/>
      <c r="D14" s="51">
        <v>10.911530761065706</v>
      </c>
      <c r="E14" s="52">
        <v>10.520691277384497</v>
      </c>
      <c r="F14" s="119">
        <v>9.6995595542922217</v>
      </c>
      <c r="G14" s="120">
        <v>11.269650312376038</v>
      </c>
      <c r="H14" s="121">
        <v>10.797493807454648</v>
      </c>
      <c r="I14" s="52">
        <v>9.9518699597731501</v>
      </c>
      <c r="J14" s="52">
        <v>10.203141035196987</v>
      </c>
      <c r="K14" s="52">
        <v>13.705580978709998</v>
      </c>
      <c r="L14" s="53">
        <v>16.856933251659534</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1149</v>
      </c>
      <c r="C19" s="26">
        <v>1</v>
      </c>
      <c r="D19" s="149">
        <v>29</v>
      </c>
      <c r="E19" s="90">
        <v>88</v>
      </c>
      <c r="F19" s="137">
        <v>35</v>
      </c>
      <c r="G19" s="90">
        <v>113</v>
      </c>
      <c r="H19" s="137">
        <v>48</v>
      </c>
      <c r="I19" s="90">
        <v>34</v>
      </c>
      <c r="J19" s="28">
        <v>47</v>
      </c>
      <c r="K19" s="137">
        <v>101</v>
      </c>
      <c r="L19" s="154">
        <v>81</v>
      </c>
      <c r="M19" s="90">
        <v>11</v>
      </c>
      <c r="N19" s="28">
        <v>81</v>
      </c>
      <c r="O19" s="29">
        <v>90</v>
      </c>
    </row>
    <row r="20" spans="1:26" x14ac:dyDescent="0.2">
      <c r="A20" s="30" t="s">
        <v>775</v>
      </c>
      <c r="B20" s="59">
        <v>8.1269080406569643</v>
      </c>
      <c r="C20" s="123" t="str">
        <f>C8</f>
        <v/>
      </c>
      <c r="D20" s="150">
        <v>9.0698958363316322</v>
      </c>
      <c r="E20" s="145">
        <v>7.7970224154011882</v>
      </c>
      <c r="F20" s="138">
        <v>6.9070843510283506</v>
      </c>
      <c r="G20" s="145">
        <v>7.9052336462947848</v>
      </c>
      <c r="H20" s="138">
        <v>7.2866471740812857</v>
      </c>
      <c r="I20" s="145">
        <v>6.9837018450293691</v>
      </c>
      <c r="J20" s="33">
        <v>8.6110305391173014</v>
      </c>
      <c r="K20" s="138">
        <v>6.7419793060240121</v>
      </c>
      <c r="L20" s="155">
        <v>7.4061000218102748</v>
      </c>
      <c r="M20" s="145">
        <v>7.4473735245653536</v>
      </c>
      <c r="N20" s="33">
        <v>6.282753297352504</v>
      </c>
      <c r="O20" s="34">
        <v>6.9363167937546022</v>
      </c>
    </row>
    <row r="21" spans="1:26" ht="15" thickBot="1" x14ac:dyDescent="0.25">
      <c r="A21" s="30" t="s">
        <v>2652</v>
      </c>
      <c r="B21" s="59">
        <v>3.0755810885935939</v>
      </c>
      <c r="C21" s="123"/>
      <c r="D21" s="150">
        <v>1.6055624299378877</v>
      </c>
      <c r="E21" s="145">
        <v>2.1095570666027399</v>
      </c>
      <c r="F21" s="138">
        <v>1.2639737633406156</v>
      </c>
      <c r="G21" s="145">
        <v>2.8756016647900831</v>
      </c>
      <c r="H21" s="138">
        <v>2.0336400801273231</v>
      </c>
      <c r="I21" s="145">
        <v>2.4138048667852821</v>
      </c>
      <c r="J21" s="33">
        <v>3.4050828169145482</v>
      </c>
      <c r="K21" s="138">
        <v>2.3631125564973736</v>
      </c>
      <c r="L21" s="155">
        <v>2.6076369351456465</v>
      </c>
      <c r="M21" s="145">
        <v>6.1738821374932229</v>
      </c>
      <c r="N21" s="33">
        <v>2.1450223681186005</v>
      </c>
      <c r="O21" s="34">
        <v>2.9513504170119114</v>
      </c>
    </row>
    <row r="22" spans="1:26" x14ac:dyDescent="0.2">
      <c r="A22" s="36" t="s">
        <v>770</v>
      </c>
      <c r="B22" s="61">
        <v>4.7554272857368405</v>
      </c>
      <c r="C22" s="124"/>
      <c r="D22" s="151">
        <v>6.9810744168412278</v>
      </c>
      <c r="E22" s="146">
        <v>5.6303460920489172</v>
      </c>
      <c r="F22" s="139">
        <v>5.6704655964032051</v>
      </c>
      <c r="G22" s="146">
        <v>4.8011799877431427</v>
      </c>
      <c r="H22" s="139">
        <v>4.8580796777162094</v>
      </c>
      <c r="I22" s="146">
        <v>4.7379624544899279</v>
      </c>
      <c r="J22" s="40">
        <v>5.7167527796646338</v>
      </c>
      <c r="K22" s="139">
        <v>4.1872967049388548</v>
      </c>
      <c r="L22" s="156">
        <v>4.9390072798814586</v>
      </c>
      <c r="M22" s="146">
        <v>2.3353122289679145</v>
      </c>
      <c r="N22" s="40">
        <v>3.9214258415404957</v>
      </c>
      <c r="O22" s="41">
        <v>4.0862080299324948</v>
      </c>
    </row>
    <row r="23" spans="1:26" x14ac:dyDescent="0.2">
      <c r="A23" s="42" t="s">
        <v>771</v>
      </c>
      <c r="B23" s="63">
        <v>6.0679800261562242</v>
      </c>
      <c r="C23" s="125"/>
      <c r="D23" s="152">
        <v>8.0216897535150125</v>
      </c>
      <c r="E23" s="147">
        <v>6.4795919411278149</v>
      </c>
      <c r="F23" s="140">
        <v>5.9907027975690372</v>
      </c>
      <c r="G23" s="147">
        <v>6.0247840499675149</v>
      </c>
      <c r="H23" s="140">
        <v>6.0747163891405949</v>
      </c>
      <c r="I23" s="147">
        <v>5.1773323764259889</v>
      </c>
      <c r="J23" s="46">
        <v>6.7049691621792231</v>
      </c>
      <c r="K23" s="140">
        <v>4.9232183085085985</v>
      </c>
      <c r="L23" s="157">
        <v>5.9281818134199362</v>
      </c>
      <c r="M23" s="147">
        <v>3.1270012801981508</v>
      </c>
      <c r="N23" s="46">
        <v>4.8046034368803712</v>
      </c>
      <c r="O23" s="47">
        <v>4.8884546650703289</v>
      </c>
    </row>
    <row r="24" spans="1:26" x14ac:dyDescent="0.2">
      <c r="A24" s="30" t="s">
        <v>2653</v>
      </c>
      <c r="B24" s="59">
        <v>7.6987752808049743</v>
      </c>
      <c r="C24" s="123"/>
      <c r="D24" s="150">
        <v>9.3500235320755891</v>
      </c>
      <c r="E24" s="145">
        <v>7.5060915662087204</v>
      </c>
      <c r="F24" s="138">
        <v>6.9259664299083354</v>
      </c>
      <c r="G24" s="145">
        <v>7.5040883787819368</v>
      </c>
      <c r="H24" s="138">
        <v>7.0261327074088591</v>
      </c>
      <c r="I24" s="145">
        <v>6.4366508430479659</v>
      </c>
      <c r="J24" s="33">
        <v>7.7771637459537892</v>
      </c>
      <c r="K24" s="138">
        <v>6.3435873264786098</v>
      </c>
      <c r="L24" s="155">
        <v>7.1001158247883982</v>
      </c>
      <c r="M24" s="145">
        <v>6.1901204335608178</v>
      </c>
      <c r="N24" s="33">
        <v>5.8743094117647052</v>
      </c>
      <c r="O24" s="34">
        <v>6.0261067595892612</v>
      </c>
    </row>
    <row r="25" spans="1:26" x14ac:dyDescent="0.2">
      <c r="A25" s="42" t="s">
        <v>772</v>
      </c>
      <c r="B25" s="63">
        <v>9.6975013975087005</v>
      </c>
      <c r="C25" s="125"/>
      <c r="D25" s="152">
        <v>10.380543292269929</v>
      </c>
      <c r="E25" s="147">
        <v>8.5792592089210178</v>
      </c>
      <c r="F25" s="140">
        <v>7.7413584836864935</v>
      </c>
      <c r="G25" s="147">
        <v>8.9799717921859425</v>
      </c>
      <c r="H25" s="140">
        <v>8.4083865497192818</v>
      </c>
      <c r="I25" s="147">
        <v>8.1385633391682006</v>
      </c>
      <c r="J25" s="46">
        <v>9.5535416451049411</v>
      </c>
      <c r="K25" s="140">
        <v>8.1424617412479616</v>
      </c>
      <c r="L25" s="157">
        <v>8.0121279941064323</v>
      </c>
      <c r="M25" s="147">
        <v>8.2824247293282909</v>
      </c>
      <c r="N25" s="46">
        <v>7.6048600188738584</v>
      </c>
      <c r="O25" s="47">
        <v>8.255929201074613</v>
      </c>
    </row>
    <row r="26" spans="1:26" ht="15" thickBot="1" x14ac:dyDescent="0.25">
      <c r="A26" s="48" t="s">
        <v>773</v>
      </c>
      <c r="B26" s="65">
        <v>11.799265383774186</v>
      </c>
      <c r="C26" s="126"/>
      <c r="D26" s="153">
        <v>10.911530761065706</v>
      </c>
      <c r="E26" s="148">
        <v>10.603032598543924</v>
      </c>
      <c r="F26" s="141">
        <v>8.4509008751746713</v>
      </c>
      <c r="G26" s="148">
        <v>11.534544805708148</v>
      </c>
      <c r="H26" s="141">
        <v>9.4714579678356134</v>
      </c>
      <c r="I26" s="148">
        <v>10.043459577418709</v>
      </c>
      <c r="J26" s="52">
        <v>12.929284986954913</v>
      </c>
      <c r="K26" s="141">
        <v>9.5510850928736506</v>
      </c>
      <c r="L26" s="158">
        <v>9.9518699597731501</v>
      </c>
      <c r="M26" s="148">
        <v>12.262267664462236</v>
      </c>
      <c r="N26" s="52">
        <v>9.1244009755611888</v>
      </c>
      <c r="O26" s="53">
        <v>10.949099582821896</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1149</v>
      </c>
      <c r="C31" s="58">
        <v>1</v>
      </c>
      <c r="D31" s="127">
        <v>34</v>
      </c>
      <c r="E31" s="28">
        <v>0</v>
      </c>
      <c r="F31" s="28">
        <v>23</v>
      </c>
      <c r="G31" s="28">
        <v>35</v>
      </c>
      <c r="H31" s="143">
        <v>31</v>
      </c>
      <c r="I31" s="90">
        <v>6</v>
      </c>
      <c r="J31" s="28">
        <v>0</v>
      </c>
      <c r="K31" s="28">
        <v>36</v>
      </c>
      <c r="L31" s="28">
        <v>185</v>
      </c>
      <c r="M31" s="137">
        <v>25</v>
      </c>
      <c r="N31" s="162">
        <v>16</v>
      </c>
    </row>
    <row r="32" spans="1:26" x14ac:dyDescent="0.2">
      <c r="A32" s="30" t="s">
        <v>775</v>
      </c>
      <c r="B32" s="59">
        <v>8.1269080406569643</v>
      </c>
      <c r="C32" s="60" t="str">
        <f>C8</f>
        <v/>
      </c>
      <c r="D32" s="128">
        <v>10.712544048971276</v>
      </c>
      <c r="E32" s="33" t="s">
        <v>2654</v>
      </c>
      <c r="F32" s="33">
        <v>7.8229828696469683</v>
      </c>
      <c r="G32" s="33">
        <v>10.361984248128939</v>
      </c>
      <c r="H32" s="76">
        <v>10.628466142990248</v>
      </c>
      <c r="I32" s="145">
        <v>9.3307922088015065</v>
      </c>
      <c r="J32" s="33" t="s">
        <v>2654</v>
      </c>
      <c r="K32" s="33">
        <v>9.0811851727183175</v>
      </c>
      <c r="L32" s="33">
        <v>9.2347333210616345</v>
      </c>
      <c r="M32" s="138">
        <v>9.1894360071685615</v>
      </c>
      <c r="N32" s="163">
        <v>13.024189647754847</v>
      </c>
    </row>
    <row r="33" spans="1:20" ht="15" thickBot="1" x14ac:dyDescent="0.25">
      <c r="A33" s="30" t="s">
        <v>2652</v>
      </c>
      <c r="B33" s="59">
        <v>3.0755810885935939</v>
      </c>
      <c r="C33" s="60"/>
      <c r="D33" s="128">
        <v>2.6670666497049913</v>
      </c>
      <c r="E33" s="33" t="s">
        <v>2654</v>
      </c>
      <c r="F33" s="33">
        <v>3.9326376003103727</v>
      </c>
      <c r="G33" s="33">
        <v>2.8178585483441747</v>
      </c>
      <c r="H33" s="76">
        <v>2.9902118052604858</v>
      </c>
      <c r="I33" s="145">
        <v>3.3000736336421705</v>
      </c>
      <c r="J33" s="33" t="s">
        <v>2654</v>
      </c>
      <c r="K33" s="33">
        <v>3.442188076218696</v>
      </c>
      <c r="L33" s="33">
        <v>2.885815058616521</v>
      </c>
      <c r="M33" s="138">
        <v>3.4846572654414993</v>
      </c>
      <c r="N33" s="163">
        <v>3.4080591752531437</v>
      </c>
    </row>
    <row r="34" spans="1:20" x14ac:dyDescent="0.2">
      <c r="A34" s="36" t="s">
        <v>770</v>
      </c>
      <c r="B34" s="61">
        <v>4.7554272857368405</v>
      </c>
      <c r="C34" s="62"/>
      <c r="D34" s="129">
        <v>8.4367810674707933</v>
      </c>
      <c r="E34" s="40" t="s">
        <v>2654</v>
      </c>
      <c r="F34" s="40">
        <v>4.832749216764304</v>
      </c>
      <c r="G34" s="40">
        <v>7.4931463245867773</v>
      </c>
      <c r="H34" s="77">
        <v>7.0190805298263381</v>
      </c>
      <c r="I34" s="146">
        <v>5.9425791616948214</v>
      </c>
      <c r="J34" s="40" t="s">
        <v>2654</v>
      </c>
      <c r="K34" s="40">
        <v>5.1128529173029902</v>
      </c>
      <c r="L34" s="40">
        <v>6.1949609394424874</v>
      </c>
      <c r="M34" s="139">
        <v>5.1732645373353456</v>
      </c>
      <c r="N34" s="164">
        <v>9.1702294568563705</v>
      </c>
    </row>
    <row r="35" spans="1:20" x14ac:dyDescent="0.2">
      <c r="A35" s="42" t="s">
        <v>771</v>
      </c>
      <c r="B35" s="63">
        <v>6.0679800261562242</v>
      </c>
      <c r="C35" s="64"/>
      <c r="D35" s="130">
        <v>9.0168544230831689</v>
      </c>
      <c r="E35" s="46" t="s">
        <v>2654</v>
      </c>
      <c r="F35" s="46">
        <v>5.8348708507947364</v>
      </c>
      <c r="G35" s="46">
        <v>8.7820374117840423</v>
      </c>
      <c r="H35" s="78">
        <v>9.2301726808704139</v>
      </c>
      <c r="I35" s="147">
        <v>7.6233881506278722</v>
      </c>
      <c r="J35" s="46" t="s">
        <v>2654</v>
      </c>
      <c r="K35" s="46">
        <v>7.4197059037961077</v>
      </c>
      <c r="L35" s="46">
        <v>7.490030922011119</v>
      </c>
      <c r="M35" s="140">
        <v>6.5517529330572808</v>
      </c>
      <c r="N35" s="165">
        <v>11.179112792454163</v>
      </c>
    </row>
    <row r="36" spans="1:20" x14ac:dyDescent="0.2">
      <c r="A36" s="30" t="s">
        <v>2653</v>
      </c>
      <c r="B36" s="59">
        <v>7.6987752808049743</v>
      </c>
      <c r="C36" s="60"/>
      <c r="D36" s="128">
        <v>10.637090221690077</v>
      </c>
      <c r="E36" s="33" t="s">
        <v>2654</v>
      </c>
      <c r="F36" s="33">
        <v>6.9252500696612458</v>
      </c>
      <c r="G36" s="33">
        <v>10.274331818647717</v>
      </c>
      <c r="H36" s="76">
        <v>10.45074001128094</v>
      </c>
      <c r="I36" s="145">
        <v>9.4197269476137393</v>
      </c>
      <c r="J36" s="33" t="s">
        <v>2654</v>
      </c>
      <c r="K36" s="33">
        <v>8.9840064271778957</v>
      </c>
      <c r="L36" s="33">
        <v>8.9766139435520316</v>
      </c>
      <c r="M36" s="138">
        <v>8.4365401840241034</v>
      </c>
      <c r="N36" s="163">
        <v>12.067370446817502</v>
      </c>
    </row>
    <row r="37" spans="1:20" x14ac:dyDescent="0.2">
      <c r="A37" s="42" t="s">
        <v>772</v>
      </c>
      <c r="B37" s="63">
        <v>9.6975013975087005</v>
      </c>
      <c r="C37" s="64"/>
      <c r="D37" s="130">
        <v>11.590481901362704</v>
      </c>
      <c r="E37" s="46" t="s">
        <v>2654</v>
      </c>
      <c r="F37" s="46">
        <v>7.2769951426202653</v>
      </c>
      <c r="G37" s="46">
        <v>11.514880765033045</v>
      </c>
      <c r="H37" s="78">
        <v>11.940972926357434</v>
      </c>
      <c r="I37" s="147">
        <v>9.5994864048071857</v>
      </c>
      <c r="J37" s="46" t="s">
        <v>2654</v>
      </c>
      <c r="K37" s="46">
        <v>10.834087619485027</v>
      </c>
      <c r="L37" s="46">
        <v>10.689541575757577</v>
      </c>
      <c r="M37" s="140">
        <v>11.011419819432502</v>
      </c>
      <c r="N37" s="165">
        <v>15.38404725844725</v>
      </c>
    </row>
    <row r="38" spans="1:20" ht="15" thickBot="1" x14ac:dyDescent="0.25">
      <c r="A38" s="48" t="s">
        <v>773</v>
      </c>
      <c r="B38" s="65">
        <v>11.799265383774186</v>
      </c>
      <c r="C38" s="66"/>
      <c r="D38" s="131">
        <v>12.935314417012865</v>
      </c>
      <c r="E38" s="52" t="s">
        <v>2654</v>
      </c>
      <c r="F38" s="52">
        <v>13.262830173171256</v>
      </c>
      <c r="G38" s="52">
        <v>13.750936911842178</v>
      </c>
      <c r="H38" s="79">
        <v>14.21670933701856</v>
      </c>
      <c r="I38" s="148">
        <v>12.630070517095959</v>
      </c>
      <c r="J38" s="52" t="s">
        <v>2654</v>
      </c>
      <c r="K38" s="52">
        <v>13.65909903657575</v>
      </c>
      <c r="L38" s="52">
        <v>13.045083719607637</v>
      </c>
      <c r="M38" s="141">
        <v>14.250949049475032</v>
      </c>
      <c r="N38" s="166">
        <v>16.856933251659534</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6.0679800261562242</v>
      </c>
      <c r="B41" s="184">
        <f t="shared" si="0"/>
        <v>0</v>
      </c>
      <c r="C41" s="184">
        <f t="shared" si="0"/>
        <v>8.0216897535150125</v>
      </c>
      <c r="D41" s="184">
        <f t="shared" si="0"/>
        <v>5.9631342710604942</v>
      </c>
      <c r="E41" s="184">
        <f t="shared" si="0"/>
        <v>6.3853719341572992</v>
      </c>
      <c r="F41" s="184">
        <f t="shared" si="0"/>
        <v>6.0247840499675149</v>
      </c>
      <c r="G41" s="184">
        <f t="shared" si="0"/>
        <v>5.3677528911301451</v>
      </c>
      <c r="H41" s="184">
        <f t="shared" si="0"/>
        <v>5.9281818134199362</v>
      </c>
      <c r="I41" s="184">
        <f t="shared" si="0"/>
        <v>4.7948104620653806</v>
      </c>
      <c r="J41" s="184">
        <f t="shared" si="0"/>
        <v>7.3983213398863281</v>
      </c>
      <c r="K41" s="184">
        <f t="shared" si="0"/>
        <v>11.179112792454163</v>
      </c>
      <c r="L41" s="183" t="s">
        <v>778</v>
      </c>
      <c r="M41" s="184">
        <f t="shared" ref="M41:S41" si="1">IF(H31=0,"",H35)</f>
        <v>9.2301726808704139</v>
      </c>
      <c r="N41" s="184">
        <f t="shared" si="1"/>
        <v>7.6233881506278722</v>
      </c>
      <c r="O41" s="184" t="str">
        <f t="shared" si="1"/>
        <v/>
      </c>
      <c r="P41" s="184">
        <f t="shared" si="1"/>
        <v>7.4197059037961077</v>
      </c>
      <c r="Q41" s="184">
        <f t="shared" si="1"/>
        <v>7.490030922011119</v>
      </c>
      <c r="R41" s="184">
        <f t="shared" si="1"/>
        <v>6.5517529330572808</v>
      </c>
      <c r="S41" s="184">
        <f t="shared" si="1"/>
        <v>11.179112792454163</v>
      </c>
    </row>
    <row r="42" spans="1:20" x14ac:dyDescent="0.2">
      <c r="A42" s="184">
        <f t="shared" ref="A42:K42" si="2">IF(B7=0,"",B12-B11)</f>
        <v>1.6307952546487501</v>
      </c>
      <c r="B42" s="184">
        <f t="shared" si="2"/>
        <v>0</v>
      </c>
      <c r="C42" s="184">
        <f t="shared" si="2"/>
        <v>1.3283337785605767</v>
      </c>
      <c r="D42" s="184">
        <f t="shared" si="2"/>
        <v>1.2098990759263115</v>
      </c>
      <c r="E42" s="184">
        <f t="shared" si="2"/>
        <v>0.92935748789798645</v>
      </c>
      <c r="F42" s="184">
        <f t="shared" si="2"/>
        <v>1.2833743643433682</v>
      </c>
      <c r="G42" s="184">
        <f t="shared" si="2"/>
        <v>1.4030521582692579</v>
      </c>
      <c r="H42" s="184">
        <f t="shared" si="2"/>
        <v>1.171934011368462</v>
      </c>
      <c r="I42" s="184">
        <f t="shared" si="2"/>
        <v>1.181867589282664</v>
      </c>
      <c r="J42" s="184">
        <f t="shared" si="2"/>
        <v>1.7767973480722397</v>
      </c>
      <c r="K42" s="184">
        <f t="shared" si="2"/>
        <v>0.88825765436333981</v>
      </c>
      <c r="L42" s="183" t="s">
        <v>779</v>
      </c>
      <c r="M42" s="184">
        <f t="shared" ref="M42:S42" si="3">IF(H31=0,"",H36-H35)</f>
        <v>1.2205673304105265</v>
      </c>
      <c r="N42" s="184">
        <f t="shared" si="3"/>
        <v>1.7963387969858671</v>
      </c>
      <c r="O42" s="184" t="str">
        <f t="shared" si="3"/>
        <v/>
      </c>
      <c r="P42" s="184">
        <f t="shared" si="3"/>
        <v>1.5643005233817879</v>
      </c>
      <c r="Q42" s="184">
        <f t="shared" si="3"/>
        <v>1.4865830215409126</v>
      </c>
      <c r="R42" s="184">
        <f t="shared" si="3"/>
        <v>1.8847872509668226</v>
      </c>
      <c r="S42" s="184">
        <f t="shared" si="3"/>
        <v>0.88825765436333981</v>
      </c>
    </row>
    <row r="43" spans="1:20" x14ac:dyDescent="0.2">
      <c r="A43" s="184">
        <f t="shared" ref="A43:K43" si="4">IF(B7=0,"",B13-B12)</f>
        <v>1.9987261167037262</v>
      </c>
      <c r="B43" s="184">
        <f t="shared" si="4"/>
        <v>0</v>
      </c>
      <c r="C43" s="184">
        <f t="shared" si="4"/>
        <v>1.0305197601943394</v>
      </c>
      <c r="D43" s="184">
        <f t="shared" si="4"/>
        <v>1.3913741477048678</v>
      </c>
      <c r="E43" s="184">
        <f t="shared" si="4"/>
        <v>1.0264525639965649</v>
      </c>
      <c r="F43" s="184">
        <f t="shared" si="4"/>
        <v>1.4132973938993842</v>
      </c>
      <c r="G43" s="184">
        <f t="shared" si="4"/>
        <v>1.7664744900336888</v>
      </c>
      <c r="H43" s="184">
        <f t="shared" si="4"/>
        <v>0.91201216931803408</v>
      </c>
      <c r="I43" s="184">
        <f t="shared" si="4"/>
        <v>2.0648952024554008</v>
      </c>
      <c r="J43" s="184">
        <f t="shared" si="4"/>
        <v>1.903021162439213</v>
      </c>
      <c r="K43" s="184">
        <f t="shared" si="4"/>
        <v>3.3166768116297476</v>
      </c>
      <c r="L43" s="183" t="s">
        <v>780</v>
      </c>
      <c r="M43" s="184">
        <f t="shared" ref="M43:S43" si="5">IF(H31=0,"",H37-H36)</f>
        <v>1.4902329150764935</v>
      </c>
      <c r="N43" s="184">
        <f t="shared" si="5"/>
        <v>0.17975945719344644</v>
      </c>
      <c r="O43" s="184" t="str">
        <f t="shared" si="5"/>
        <v/>
      </c>
      <c r="P43" s="184">
        <f t="shared" si="5"/>
        <v>1.8500811923071314</v>
      </c>
      <c r="Q43" s="184">
        <f t="shared" si="5"/>
        <v>1.7129276322055453</v>
      </c>
      <c r="R43" s="184">
        <f t="shared" si="5"/>
        <v>2.5748796354083989</v>
      </c>
      <c r="S43" s="184">
        <f t="shared" si="5"/>
        <v>3.3166768116297476</v>
      </c>
    </row>
    <row r="44" spans="1:20" x14ac:dyDescent="0.2">
      <c r="A44" s="184">
        <f t="shared" ref="A44:K44" si="6">IF(B7=0,"",B11-B10)</f>
        <v>1.3125527404193837</v>
      </c>
      <c r="B44" s="184">
        <f t="shared" si="6"/>
        <v>0</v>
      </c>
      <c r="C44" s="184">
        <f t="shared" si="6"/>
        <v>1.0406153366737847</v>
      </c>
      <c r="D44" s="184">
        <f t="shared" si="6"/>
        <v>1.2140525596068796</v>
      </c>
      <c r="E44" s="184">
        <f t="shared" si="6"/>
        <v>0.74976292666501632</v>
      </c>
      <c r="F44" s="184">
        <f t="shared" si="6"/>
        <v>1.2417347323938825</v>
      </c>
      <c r="G44" s="184">
        <f t="shared" si="6"/>
        <v>0.95036555965955927</v>
      </c>
      <c r="H44" s="184">
        <f t="shared" si="6"/>
        <v>0.98917453353847762</v>
      </c>
      <c r="I44" s="184">
        <f t="shared" si="6"/>
        <v>0.94341243768429761</v>
      </c>
      <c r="J44" s="184">
        <f t="shared" si="6"/>
        <v>1.6504972524077042</v>
      </c>
      <c r="K44" s="184">
        <f t="shared" si="6"/>
        <v>2.0088833355977922</v>
      </c>
      <c r="L44" s="183" t="s">
        <v>781</v>
      </c>
      <c r="M44" s="184">
        <f t="shared" ref="M44:S44" si="7">IF(H31=0,"",H35-H34)</f>
        <v>2.2110921510440757</v>
      </c>
      <c r="N44" s="184">
        <f t="shared" si="7"/>
        <v>1.6808089889330509</v>
      </c>
      <c r="O44" s="184" t="str">
        <f t="shared" si="7"/>
        <v/>
      </c>
      <c r="P44" s="184">
        <f t="shared" si="7"/>
        <v>2.3068529864931175</v>
      </c>
      <c r="Q44" s="184">
        <f t="shared" si="7"/>
        <v>1.2950699825686316</v>
      </c>
      <c r="R44" s="184">
        <f t="shared" si="7"/>
        <v>1.3784883957219352</v>
      </c>
      <c r="S44" s="184">
        <f t="shared" si="7"/>
        <v>2.0088833355977922</v>
      </c>
    </row>
    <row r="45" spans="1:20" x14ac:dyDescent="0.2">
      <c r="A45" s="184">
        <f t="shared" ref="A45:K45" si="8">IF(B7=0,"",B14-B13)</f>
        <v>2.1017639862654853</v>
      </c>
      <c r="B45" s="184">
        <f t="shared" si="8"/>
        <v>0</v>
      </c>
      <c r="C45" s="184">
        <f t="shared" si="8"/>
        <v>0.53098746879577696</v>
      </c>
      <c r="D45" s="184">
        <f t="shared" si="8"/>
        <v>1.9562837826928234</v>
      </c>
      <c r="E45" s="184">
        <f t="shared" si="8"/>
        <v>1.3583775682403711</v>
      </c>
      <c r="F45" s="184">
        <f t="shared" si="8"/>
        <v>2.548194504165771</v>
      </c>
      <c r="G45" s="184">
        <f t="shared" si="8"/>
        <v>2.2602142680215564</v>
      </c>
      <c r="H45" s="184">
        <f t="shared" si="8"/>
        <v>1.9397419656667179</v>
      </c>
      <c r="I45" s="184">
        <f t="shared" si="8"/>
        <v>2.1615677813935417</v>
      </c>
      <c r="J45" s="184">
        <f t="shared" si="8"/>
        <v>2.627441128312217</v>
      </c>
      <c r="K45" s="184">
        <f t="shared" si="8"/>
        <v>1.4728859932122838</v>
      </c>
      <c r="L45" s="183" t="s">
        <v>782</v>
      </c>
      <c r="M45" s="184">
        <f t="shared" ref="M45:S45" si="9">IF(H31=0,"",H38-H37)</f>
        <v>2.2757364106611266</v>
      </c>
      <c r="N45" s="184">
        <f t="shared" si="9"/>
        <v>3.0305841122887731</v>
      </c>
      <c r="O45" s="184" t="str">
        <f t="shared" si="9"/>
        <v/>
      </c>
      <c r="P45" s="184">
        <f t="shared" si="9"/>
        <v>2.8250114170907228</v>
      </c>
      <c r="Q45" s="184">
        <f t="shared" si="9"/>
        <v>2.3555421438500606</v>
      </c>
      <c r="R45" s="184">
        <f t="shared" si="9"/>
        <v>3.23952923004253</v>
      </c>
      <c r="S45" s="184">
        <f t="shared" si="9"/>
        <v>1.4728859932122838</v>
      </c>
    </row>
    <row r="46" spans="1:20" x14ac:dyDescent="0.2">
      <c r="A46" s="184">
        <f t="shared" ref="A46:K46" si="10">IF(B7=0,"",B8)</f>
        <v>8.1269080406569643</v>
      </c>
      <c r="B46" s="184" t="str">
        <f t="shared" si="10"/>
        <v/>
      </c>
      <c r="C46" s="184">
        <f t="shared" si="10"/>
        <v>9.0698958363316322</v>
      </c>
      <c r="D46" s="184">
        <f t="shared" si="10"/>
        <v>7.4979412000138304</v>
      </c>
      <c r="E46" s="184">
        <f t="shared" si="10"/>
        <v>7.5437880068398115</v>
      </c>
      <c r="F46" s="184">
        <f t="shared" si="10"/>
        <v>7.7208103502311367</v>
      </c>
      <c r="G46" s="184">
        <f t="shared" si="10"/>
        <v>7.2698033405381164</v>
      </c>
      <c r="H46" s="184">
        <f t="shared" si="10"/>
        <v>7.4061000218102748</v>
      </c>
      <c r="I46" s="184">
        <f t="shared" si="10"/>
        <v>6.6763331719433312</v>
      </c>
      <c r="J46" s="184">
        <f t="shared" si="10"/>
        <v>9.4863359648810501</v>
      </c>
      <c r="K46" s="184">
        <f t="shared" si="10"/>
        <v>13.024189647754847</v>
      </c>
      <c r="L46" s="183" t="s">
        <v>783</v>
      </c>
      <c r="M46" s="184">
        <f t="shared" ref="M46:S46" si="11">IF(H31=0,"",H32)</f>
        <v>10.628466142990248</v>
      </c>
      <c r="N46" s="184">
        <f t="shared" si="11"/>
        <v>9.3307922088015065</v>
      </c>
      <c r="O46" s="184" t="str">
        <f t="shared" si="11"/>
        <v/>
      </c>
      <c r="P46" s="184">
        <f t="shared" si="11"/>
        <v>9.0811851727183175</v>
      </c>
      <c r="Q46" s="184">
        <f t="shared" si="11"/>
        <v>9.2347333210616345</v>
      </c>
      <c r="R46" s="184">
        <f t="shared" si="11"/>
        <v>9.1894360071685615</v>
      </c>
      <c r="S46" s="184">
        <f t="shared" si="11"/>
        <v>13.024189647754847</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6.0679800261562242</v>
      </c>
      <c r="C49" s="184">
        <v>0</v>
      </c>
      <c r="D49" s="184">
        <f t="shared" ref="D49:O49" si="12">IF(D19=0,"",D23)</f>
        <v>8.0216897535150125</v>
      </c>
      <c r="E49" s="184">
        <f t="shared" si="12"/>
        <v>6.4795919411278149</v>
      </c>
      <c r="F49" s="184">
        <f t="shared" si="12"/>
        <v>5.9907027975690372</v>
      </c>
      <c r="G49" s="184">
        <f t="shared" si="12"/>
        <v>6.0247840499675149</v>
      </c>
      <c r="H49" s="184">
        <f t="shared" si="12"/>
        <v>6.0747163891405949</v>
      </c>
      <c r="I49" s="184">
        <f t="shared" si="12"/>
        <v>5.1773323764259889</v>
      </c>
      <c r="J49" s="184">
        <f t="shared" si="12"/>
        <v>6.7049691621792231</v>
      </c>
      <c r="K49" s="184">
        <f t="shared" si="12"/>
        <v>4.9232183085085985</v>
      </c>
      <c r="L49" s="184">
        <f t="shared" si="12"/>
        <v>5.9281818134199362</v>
      </c>
      <c r="M49" s="184">
        <f t="shared" si="12"/>
        <v>3.1270012801981508</v>
      </c>
      <c r="N49" s="184">
        <f t="shared" si="12"/>
        <v>4.8046034368803712</v>
      </c>
      <c r="O49" s="184">
        <f t="shared" si="12"/>
        <v>4.8884546650703289</v>
      </c>
      <c r="P49" s="184">
        <f>IF(D31=0,"",D35)</f>
        <v>9.0168544230831689</v>
      </c>
      <c r="Q49" s="184" t="str">
        <f>IF(E31=0,"",E35)</f>
        <v/>
      </c>
      <c r="R49" s="184">
        <f>IF(F31=0,"",F35)</f>
        <v>5.8348708507947364</v>
      </c>
      <c r="S49" s="184">
        <f>IF(G31=0,"",G35)</f>
        <v>8.7820374117840423</v>
      </c>
    </row>
    <row r="50" spans="1:29" x14ac:dyDescent="0.2">
      <c r="A50" s="183" t="s">
        <v>779</v>
      </c>
      <c r="B50" s="184">
        <f>IF(B19=0,"",B24-B23)</f>
        <v>1.6307952546487501</v>
      </c>
      <c r="C50" s="184">
        <v>0</v>
      </c>
      <c r="D50" s="184">
        <f t="shared" ref="D50:O50" si="13">IF(D19=0,"",D24-D23)</f>
        <v>1.3283337785605767</v>
      </c>
      <c r="E50" s="184">
        <f t="shared" si="13"/>
        <v>1.0264996250809055</v>
      </c>
      <c r="F50" s="184">
        <f t="shared" si="13"/>
        <v>0.93526363233929821</v>
      </c>
      <c r="G50" s="184">
        <f t="shared" si="13"/>
        <v>1.4793043288144219</v>
      </c>
      <c r="H50" s="184">
        <f t="shared" si="13"/>
        <v>0.95141631826826423</v>
      </c>
      <c r="I50" s="184">
        <f t="shared" si="13"/>
        <v>1.259318466621977</v>
      </c>
      <c r="J50" s="184">
        <f t="shared" si="13"/>
        <v>1.0721945837745661</v>
      </c>
      <c r="K50" s="184">
        <f t="shared" si="13"/>
        <v>1.4203690179700112</v>
      </c>
      <c r="L50" s="184">
        <f t="shared" si="13"/>
        <v>1.171934011368462</v>
      </c>
      <c r="M50" s="184">
        <f t="shared" si="13"/>
        <v>3.0631191533626669</v>
      </c>
      <c r="N50" s="184">
        <f t="shared" si="13"/>
        <v>1.0697059748843341</v>
      </c>
      <c r="O50" s="184">
        <f t="shared" si="13"/>
        <v>1.1376520945189323</v>
      </c>
      <c r="P50" s="184">
        <f>IF(D31=0,"",D36-D35)</f>
        <v>1.6202357986069078</v>
      </c>
      <c r="Q50" s="184" t="str">
        <f>IF(E31=0,"",E36-E35)</f>
        <v/>
      </c>
      <c r="R50" s="184">
        <f>IF(F31=0,"",F36-F35)</f>
        <v>1.0903792188665093</v>
      </c>
      <c r="S50" s="184">
        <f>IF(G31=0,"",G36-G35)</f>
        <v>1.4922944068636745</v>
      </c>
    </row>
    <row r="51" spans="1:29" x14ac:dyDescent="0.2">
      <c r="A51" s="183" t="s">
        <v>780</v>
      </c>
      <c r="B51" s="184">
        <f>IF(B19=0,"",B25-B24)</f>
        <v>1.9987261167037262</v>
      </c>
      <c r="C51" s="184">
        <v>0</v>
      </c>
      <c r="D51" s="184">
        <f t="shared" ref="D51:O51" si="14">IF(D19=0,"",D25-D24)</f>
        <v>1.0305197601943394</v>
      </c>
      <c r="E51" s="184">
        <f t="shared" si="14"/>
        <v>1.0731676427122974</v>
      </c>
      <c r="F51" s="184">
        <f t="shared" si="14"/>
        <v>0.81539205377815804</v>
      </c>
      <c r="G51" s="184">
        <f t="shared" si="14"/>
        <v>1.4758834134040058</v>
      </c>
      <c r="H51" s="184">
        <f t="shared" si="14"/>
        <v>1.3822538423104227</v>
      </c>
      <c r="I51" s="184">
        <f t="shared" si="14"/>
        <v>1.7019124961202348</v>
      </c>
      <c r="J51" s="184">
        <f t="shared" si="14"/>
        <v>1.7763778991511519</v>
      </c>
      <c r="K51" s="184">
        <f t="shared" si="14"/>
        <v>1.7988744147693518</v>
      </c>
      <c r="L51" s="184">
        <f t="shared" si="14"/>
        <v>0.91201216931803408</v>
      </c>
      <c r="M51" s="184">
        <f t="shared" si="14"/>
        <v>2.0923042957674731</v>
      </c>
      <c r="N51" s="184">
        <f t="shared" si="14"/>
        <v>1.7305506071091532</v>
      </c>
      <c r="O51" s="184">
        <f t="shared" si="14"/>
        <v>2.2298224414853518</v>
      </c>
      <c r="P51" s="184">
        <f>IF(D31=0,"",D37-D36)</f>
        <v>0.95339167967262739</v>
      </c>
      <c r="Q51" s="184" t="str">
        <f>IF(E31=0,"",E37-E36)</f>
        <v/>
      </c>
      <c r="R51" s="184">
        <f>IF(F31=0,"",F37-F36)</f>
        <v>0.35174507295901947</v>
      </c>
      <c r="S51" s="184">
        <f>IF(G31=0,"",G37-G36)</f>
        <v>1.2405489463853279</v>
      </c>
    </row>
    <row r="52" spans="1:29" x14ac:dyDescent="0.2">
      <c r="A52" s="183" t="s">
        <v>781</v>
      </c>
      <c r="B52" s="184">
        <f>IF(B19=0,"",B23-B22)</f>
        <v>1.3125527404193837</v>
      </c>
      <c r="C52" s="184">
        <v>0</v>
      </c>
      <c r="D52" s="184">
        <f t="shared" ref="D52:O52" si="15">IF(D19=0,"",D23-D22)</f>
        <v>1.0406153366737847</v>
      </c>
      <c r="E52" s="184">
        <f t="shared" si="15"/>
        <v>0.84924584907889766</v>
      </c>
      <c r="F52" s="184">
        <f t="shared" si="15"/>
        <v>0.3202372011658321</v>
      </c>
      <c r="G52" s="184">
        <f t="shared" si="15"/>
        <v>1.2236040622243722</v>
      </c>
      <c r="H52" s="184">
        <f t="shared" si="15"/>
        <v>1.2166367114243855</v>
      </c>
      <c r="I52" s="184">
        <f t="shared" si="15"/>
        <v>0.43936992193606095</v>
      </c>
      <c r="J52" s="184">
        <f t="shared" si="15"/>
        <v>0.98821638251458932</v>
      </c>
      <c r="K52" s="184">
        <f t="shared" si="15"/>
        <v>0.73592160356974379</v>
      </c>
      <c r="L52" s="184">
        <f t="shared" si="15"/>
        <v>0.98917453353847762</v>
      </c>
      <c r="M52" s="184">
        <f t="shared" si="15"/>
        <v>0.79168905123023636</v>
      </c>
      <c r="N52" s="184">
        <f t="shared" si="15"/>
        <v>0.8831775953398755</v>
      </c>
      <c r="O52" s="184">
        <f t="shared" si="15"/>
        <v>0.80224663513783412</v>
      </c>
      <c r="P52" s="184">
        <f>IF(D31=0,"",D35-D34)</f>
        <v>0.58007335561237561</v>
      </c>
      <c r="Q52" s="184" t="str">
        <f>IF(E31=0,"",E35-E34)</f>
        <v/>
      </c>
      <c r="R52" s="184">
        <f>IF(F31=0,"",F35-F34)</f>
        <v>1.0021216340304324</v>
      </c>
      <c r="S52" s="184">
        <f>IF(G31=0,"",G35-G34)</f>
        <v>1.288891087197265</v>
      </c>
      <c r="AB52" s="15"/>
      <c r="AC52" s="15"/>
    </row>
    <row r="53" spans="1:29" x14ac:dyDescent="0.2">
      <c r="A53" s="183" t="s">
        <v>782</v>
      </c>
      <c r="B53" s="184">
        <f>IF(B19=0,"",B26-B25)</f>
        <v>2.1017639862654853</v>
      </c>
      <c r="C53" s="184">
        <v>0</v>
      </c>
      <c r="D53" s="184">
        <f t="shared" ref="D53:O53" si="16">IF(D19=0,"",D26-D25)</f>
        <v>0.53098746879577696</v>
      </c>
      <c r="E53" s="184">
        <f t="shared" si="16"/>
        <v>2.0237733896229066</v>
      </c>
      <c r="F53" s="184">
        <f t="shared" si="16"/>
        <v>0.70954239148817777</v>
      </c>
      <c r="G53" s="184">
        <f t="shared" si="16"/>
        <v>2.5545730135222051</v>
      </c>
      <c r="H53" s="184">
        <f t="shared" si="16"/>
        <v>1.0630714181163317</v>
      </c>
      <c r="I53" s="184">
        <f t="shared" si="16"/>
        <v>1.9048962382505081</v>
      </c>
      <c r="J53" s="184">
        <f t="shared" si="16"/>
        <v>3.3757433418499723</v>
      </c>
      <c r="K53" s="184">
        <f t="shared" si="16"/>
        <v>1.408623351625689</v>
      </c>
      <c r="L53" s="184">
        <f t="shared" si="16"/>
        <v>1.9397419656667179</v>
      </c>
      <c r="M53" s="184">
        <f t="shared" si="16"/>
        <v>3.979842935133945</v>
      </c>
      <c r="N53" s="184">
        <f t="shared" si="16"/>
        <v>1.5195409566873304</v>
      </c>
      <c r="O53" s="184">
        <f t="shared" si="16"/>
        <v>2.693170381747283</v>
      </c>
      <c r="P53" s="184">
        <f>IF(D31=0,"",D38-D37)</f>
        <v>1.344832515650161</v>
      </c>
      <c r="Q53" s="184" t="str">
        <f>IF(E31=0,"",E38-E37)</f>
        <v/>
      </c>
      <c r="R53" s="184">
        <f>IF(F31=0,"",F38-F37)</f>
        <v>5.9858350305509909</v>
      </c>
      <c r="S53" s="184">
        <f>IF(G31=0,"",G38-G37)</f>
        <v>2.2360561468091333</v>
      </c>
      <c r="AB53" s="15"/>
      <c r="AC53" s="15"/>
    </row>
    <row r="54" spans="1:29" x14ac:dyDescent="0.2">
      <c r="A54" s="183" t="s">
        <v>783</v>
      </c>
      <c r="B54" s="184">
        <f t="shared" ref="B54:O54" si="17">IF(B19=0,"",B20)</f>
        <v>8.1269080406569643</v>
      </c>
      <c r="C54" s="184" t="str">
        <f t="shared" si="17"/>
        <v/>
      </c>
      <c r="D54" s="184">
        <f t="shared" si="17"/>
        <v>9.0698958363316322</v>
      </c>
      <c r="E54" s="184">
        <f t="shared" si="17"/>
        <v>7.7970224154011882</v>
      </c>
      <c r="F54" s="184">
        <f t="shared" si="17"/>
        <v>6.9070843510283506</v>
      </c>
      <c r="G54" s="184">
        <f t="shared" si="17"/>
        <v>7.9052336462947848</v>
      </c>
      <c r="H54" s="184">
        <f t="shared" si="17"/>
        <v>7.2866471740812857</v>
      </c>
      <c r="I54" s="184">
        <f t="shared" si="17"/>
        <v>6.9837018450293691</v>
      </c>
      <c r="J54" s="184">
        <f t="shared" si="17"/>
        <v>8.6110305391173014</v>
      </c>
      <c r="K54" s="184">
        <f t="shared" si="17"/>
        <v>6.7419793060240121</v>
      </c>
      <c r="L54" s="184">
        <f t="shared" si="17"/>
        <v>7.4061000218102748</v>
      </c>
      <c r="M54" s="184">
        <f t="shared" si="17"/>
        <v>7.4473735245653536</v>
      </c>
      <c r="N54" s="184">
        <f t="shared" si="17"/>
        <v>6.282753297352504</v>
      </c>
      <c r="O54" s="184">
        <f t="shared" si="17"/>
        <v>6.9363167937546022</v>
      </c>
      <c r="P54" s="184">
        <f>IF(D31=0,"",D32)</f>
        <v>10.712544048971276</v>
      </c>
      <c r="Q54" s="184" t="str">
        <f>IF(E31=0,"",E32)</f>
        <v/>
      </c>
      <c r="R54" s="184">
        <f>IF(F31=0,"",F32)</f>
        <v>7.8229828696469683</v>
      </c>
      <c r="S54" s="184">
        <f>IF(G31=0,"",G32)</f>
        <v>10.361984248128939</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row>
    <row r="60" spans="1:29" x14ac:dyDescent="0.2">
      <c r="A60" s="24" t="s">
        <v>776</v>
      </c>
      <c r="B60" s="68">
        <v>5.0575461354462217</v>
      </c>
      <c r="C60" s="69">
        <v>5.098399238329497E-4</v>
      </c>
      <c r="D60" s="69">
        <v>5.0570362955223889</v>
      </c>
      <c r="E60" s="69">
        <v>2.826818378048843E-2</v>
      </c>
      <c r="F60" s="69">
        <v>5.8515454664339472</v>
      </c>
      <c r="G60" s="70">
        <v>0.26772261428371913</v>
      </c>
      <c r="H60" s="171">
        <v>11.205082399944368</v>
      </c>
      <c r="I60" s="68">
        <v>1.0278559105191207</v>
      </c>
      <c r="J60" s="171">
        <v>10.17722648942525</v>
      </c>
      <c r="K60" s="68">
        <v>2.1477090468818867</v>
      </c>
      <c r="L60" s="171">
        <v>8.0295174425433729</v>
      </c>
    </row>
    <row r="61" spans="1:29" x14ac:dyDescent="0.2">
      <c r="A61" s="30" t="s">
        <v>794</v>
      </c>
      <c r="B61" s="72">
        <v>0.62986925075340883</v>
      </c>
      <c r="C61" s="73">
        <v>6.3495711601749315E-5</v>
      </c>
      <c r="D61" s="73">
        <v>0.62980575504180714</v>
      </c>
      <c r="E61" s="73">
        <v>3.5205333300246749E-3</v>
      </c>
      <c r="F61" s="73">
        <v>0.72875431285948533</v>
      </c>
      <c r="G61" s="74">
        <v>3.3342304341382342E-2</v>
      </c>
      <c r="H61" s="172">
        <v>1.3954864012843</v>
      </c>
      <c r="I61" s="72">
        <v>0.12800967404008085</v>
      </c>
      <c r="J61" s="172">
        <v>1.2674767272442196</v>
      </c>
      <c r="K61" s="72">
        <v>0.26747672724422072</v>
      </c>
      <c r="L61" s="172">
        <v>1</v>
      </c>
    </row>
    <row r="62" spans="1:29" x14ac:dyDescent="0.2">
      <c r="A62" s="30" t="s">
        <v>775</v>
      </c>
      <c r="B62" s="32">
        <v>5.8598841689382111</v>
      </c>
      <c r="C62" s="33">
        <v>1.6641927995037617E-4</v>
      </c>
      <c r="D62" s="33">
        <v>5.8597177496582598</v>
      </c>
      <c r="E62" s="33">
        <v>1.6309611522733632E-2</v>
      </c>
      <c r="F62" s="33">
        <v>7.9061869870557784</v>
      </c>
      <c r="G62" s="76">
        <v>0.29868196105881001</v>
      </c>
      <c r="H62" s="34">
        <v>14.081062728575533</v>
      </c>
      <c r="I62" s="32">
        <v>0.98338446128536317</v>
      </c>
      <c r="J62" s="34">
        <v>13.097678267290149</v>
      </c>
      <c r="K62" s="32">
        <v>4.9707662138069679</v>
      </c>
      <c r="L62" s="34">
        <v>8.126912053483192</v>
      </c>
    </row>
    <row r="63" spans="1:29" ht="15" thickBot="1" x14ac:dyDescent="0.25">
      <c r="A63" s="30" t="s">
        <v>2652</v>
      </c>
      <c r="B63" s="32">
        <v>5.5773073447006967</v>
      </c>
      <c r="C63" s="33">
        <v>2.4574992116889929E-3</v>
      </c>
      <c r="D63" s="33">
        <v>5.577302091169698</v>
      </c>
      <c r="E63" s="33">
        <v>7.0299083511173616E-2</v>
      </c>
      <c r="F63" s="33">
        <v>10.08278914932105</v>
      </c>
      <c r="G63" s="76">
        <v>0.45215068565309735</v>
      </c>
      <c r="H63" s="34">
        <v>13.212853043043957</v>
      </c>
      <c r="I63" s="32">
        <v>1.8935341187641532</v>
      </c>
      <c r="J63" s="34">
        <v>12.713942313628392</v>
      </c>
      <c r="K63" s="32">
        <v>12.962393368324514</v>
      </c>
      <c r="L63" s="34">
        <v>3.0755852838378419</v>
      </c>
      <c r="M63" s="81"/>
      <c r="N63" s="81"/>
      <c r="O63" s="81"/>
    </row>
    <row r="64" spans="1:29" x14ac:dyDescent="0.2">
      <c r="A64" s="36" t="s">
        <v>770</v>
      </c>
      <c r="B64" s="39">
        <v>0.29579370227809232</v>
      </c>
      <c r="C64" s="40">
        <v>0</v>
      </c>
      <c r="D64" s="40">
        <v>0.29579370227809232</v>
      </c>
      <c r="E64" s="40">
        <v>0</v>
      </c>
      <c r="F64" s="40">
        <v>2.8783693533012586</v>
      </c>
      <c r="G64" s="77">
        <v>0</v>
      </c>
      <c r="H64" s="41">
        <v>6.4047179178103066</v>
      </c>
      <c r="I64" s="39">
        <v>0</v>
      </c>
      <c r="J64" s="41">
        <v>5.955874747347111</v>
      </c>
      <c r="K64" s="39">
        <v>0</v>
      </c>
      <c r="L64" s="41">
        <v>4.7554272857368414</v>
      </c>
    </row>
    <row r="65" spans="1:12" x14ac:dyDescent="0.2">
      <c r="A65" s="42" t="s">
        <v>771</v>
      </c>
      <c r="B65" s="45">
        <v>2.8387014461713158</v>
      </c>
      <c r="C65" s="46">
        <v>0</v>
      </c>
      <c r="D65" s="46">
        <v>2.8387014461713158</v>
      </c>
      <c r="E65" s="46">
        <v>0</v>
      </c>
      <c r="F65" s="46">
        <v>3.9395671188861123</v>
      </c>
      <c r="G65" s="78">
        <v>4.3756153765580813E-2</v>
      </c>
      <c r="H65" s="47">
        <v>8.2730866949750332</v>
      </c>
      <c r="I65" s="45">
        <v>0.22127738325801594</v>
      </c>
      <c r="J65" s="47">
        <v>7.6290375167969486</v>
      </c>
      <c r="K65" s="45">
        <v>0</v>
      </c>
      <c r="L65" s="47">
        <v>6.0679800261562242</v>
      </c>
    </row>
    <row r="66" spans="1:12" x14ac:dyDescent="0.2">
      <c r="A66" s="30" t="s">
        <v>2653</v>
      </c>
      <c r="B66" s="32">
        <v>4.9729171121514035</v>
      </c>
      <c r="C66" s="33">
        <v>0</v>
      </c>
      <c r="D66" s="33">
        <v>4.9729171121514035</v>
      </c>
      <c r="E66" s="33">
        <v>0</v>
      </c>
      <c r="F66" s="33">
        <v>5.6874306013154898</v>
      </c>
      <c r="G66" s="76">
        <v>0.18513269612079922</v>
      </c>
      <c r="H66" s="34">
        <v>10.819631635836542</v>
      </c>
      <c r="I66" s="32">
        <v>0.5807058719569288</v>
      </c>
      <c r="J66" s="34">
        <v>10.035393700787402</v>
      </c>
      <c r="K66" s="32">
        <v>0</v>
      </c>
      <c r="L66" s="34">
        <v>7.6987752808049743</v>
      </c>
    </row>
    <row r="67" spans="1:12" x14ac:dyDescent="0.2">
      <c r="A67" s="42" t="s">
        <v>772</v>
      </c>
      <c r="B67" s="45">
        <v>7.2914399642720431</v>
      </c>
      <c r="C67" s="46">
        <v>0</v>
      </c>
      <c r="D67" s="46">
        <v>7.2914399642720431</v>
      </c>
      <c r="E67" s="46">
        <v>8.1562465852690665E-3</v>
      </c>
      <c r="F67" s="46">
        <v>8.8564918075254191</v>
      </c>
      <c r="G67" s="78">
        <v>0.39129972096295762</v>
      </c>
      <c r="H67" s="47">
        <v>14.787972181918247</v>
      </c>
      <c r="I67" s="45">
        <v>1.0691148098342895</v>
      </c>
      <c r="J67" s="47">
        <v>13.797316217924095</v>
      </c>
      <c r="K67" s="45">
        <v>4.6141170076094475</v>
      </c>
      <c r="L67" s="47">
        <v>9.6975013975087005</v>
      </c>
    </row>
    <row r="68" spans="1:12" ht="15" thickBot="1" x14ac:dyDescent="0.25">
      <c r="A68" s="48" t="s">
        <v>773</v>
      </c>
      <c r="B68" s="51">
        <v>10.771910078567531</v>
      </c>
      <c r="C68" s="52">
        <v>0</v>
      </c>
      <c r="D68" s="52">
        <v>10.771910078567531</v>
      </c>
      <c r="E68" s="52">
        <v>3.2816451550835068E-2</v>
      </c>
      <c r="F68" s="52">
        <v>14.318869566585676</v>
      </c>
      <c r="G68" s="79">
        <v>0.63928235296731961</v>
      </c>
      <c r="H68" s="53">
        <v>23.499301497759802</v>
      </c>
      <c r="I68" s="51">
        <v>1.884846579318318</v>
      </c>
      <c r="J68" s="53">
        <v>22.112863779479255</v>
      </c>
      <c r="K68" s="51">
        <v>15.011035123336177</v>
      </c>
      <c r="L68" s="53">
        <v>11.799265383774186</v>
      </c>
    </row>
    <row r="76" spans="1:12" x14ac:dyDescent="0.2">
      <c r="B76" s="80"/>
      <c r="C76" s="81"/>
      <c r="D76" s="81"/>
      <c r="E76" s="81"/>
      <c r="F76" s="81"/>
      <c r="G76" s="81"/>
      <c r="H76" s="81"/>
      <c r="I76" s="81"/>
      <c r="J76" s="81"/>
      <c r="K76" s="81"/>
      <c r="L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LGG-MT-LM-STR-Clin'!$H$33="non concerné","",'[1]ETPR LGG-MT-LM-STR-Clin'!$H$33)</f>
        <v/>
      </c>
      <c r="C88" s="179" t="str">
        <f>IF('[1]ETPR LGG-MT-LM-STR-Clin'!$H$36="non concerné","",'[1]ETPR LGG-MT-LM-STR-Clin'!$H$36)</f>
        <v/>
      </c>
      <c r="D88" s="180" t="str">
        <f>IF('[1]ETPR LGG-MT-LM-STR-Clin'!$H$39="non concerné","",'[1]ETPR LGG-MT-LM-STR-Clin'!$H$39)</f>
        <v/>
      </c>
      <c r="E88" s="181" t="str">
        <f>IF('[1]ETPR LGG-MT-LM-STR-Clin'!$H$18=0,"",'[1]Synth. SA auxiliaires'!$E$38/'[1]ETPR LGG-MT-LM-STR-Clin'!$H$18)</f>
        <v/>
      </c>
      <c r="F88" s="182" t="str">
        <f>IF('[1]ETPR LGG-MT-LM-STR-Clin'!$H$14=0,"",'[1]Synth. SA auxiliaires'!$E$38/'[1]ETPR LGG-MT-LM-STR-Clin'!$H$14)</f>
        <v/>
      </c>
      <c r="G88" s="178" t="str">
        <f>IF('[1]ETPR LGG-MT-LM-STR-Clin'!$H$42="non concerné","",'[1]ETPR LGG-MT-LM-STR-Clin'!$H$42)</f>
        <v/>
      </c>
      <c r="H88" s="179" t="str">
        <f>IF('[1]ETPR LGG-MT-LM-STR-Clin'!$H$45="non concerné","",'[1]ETPR LGG-MT-LM-STR-Clin'!$H$45)</f>
        <v/>
      </c>
      <c r="I88" s="180" t="str">
        <f>IF('[1]ETPR LGG-MT-LM-STR-Clin'!$H$48="non concerné","",'[1]ETPR LGG-MT-LM-STR-Clin'!$H$48)</f>
        <v/>
      </c>
      <c r="J88" s="181" t="str">
        <f>IF('[1]ETPR LGG-MT-LM-STR-Clin'!$H$27=0,"",'[1]Synth. SA auxiliaires'!$E$38/'[1]ETPR LGG-MT-LM-STR-Clin'!$H$27)</f>
        <v/>
      </c>
      <c r="K88" s="182" t="str">
        <f>IF(('[1]ETPR LGG-MT-LM-STR-Clin'!$H$27-SUM('[1]ETPR LGG-MT-LM-STR-Clin'!$H$29:$H$30))=0,"",'[1]Synth. SA auxiliaires'!$E$38/('[1]ETPR LGG-MT-LM-STR-Clin'!$H$27-SUM('[1]ETPR LGG-MT-LM-STR-Clin'!$H$29:$H$30)))</f>
        <v/>
      </c>
    </row>
    <row r="89" spans="1:11" x14ac:dyDescent="0.2">
      <c r="A89" s="24" t="s">
        <v>769</v>
      </c>
      <c r="B89" s="27">
        <v>8</v>
      </c>
      <c r="C89" s="83"/>
      <c r="D89" s="84"/>
      <c r="E89" s="85"/>
      <c r="F89" s="86"/>
      <c r="G89" s="27">
        <v>1001</v>
      </c>
      <c r="H89" s="83"/>
      <c r="I89" s="84"/>
      <c r="J89" s="85"/>
      <c r="K89" s="86"/>
    </row>
    <row r="90" spans="1:11" x14ac:dyDescent="0.2">
      <c r="A90" s="30" t="s">
        <v>783</v>
      </c>
      <c r="B90" s="87">
        <v>97713.720531784318</v>
      </c>
      <c r="C90" s="88">
        <v>98548.695531784324</v>
      </c>
      <c r="D90" s="89">
        <v>98548.695531784324</v>
      </c>
      <c r="E90" s="90">
        <v>21399487.788461536</v>
      </c>
      <c r="F90" s="29">
        <v>21399487.788461536</v>
      </c>
      <c r="G90" s="87">
        <v>37429.569437621511</v>
      </c>
      <c r="H90" s="88">
        <v>37481.389382557332</v>
      </c>
      <c r="I90" s="89">
        <v>37916.296096700105</v>
      </c>
      <c r="J90" s="90">
        <v>14715.303879379773</v>
      </c>
      <c r="K90" s="29">
        <v>15003.254118631054</v>
      </c>
    </row>
    <row r="91" spans="1:11" ht="15" thickBot="1" x14ac:dyDescent="0.25">
      <c r="A91" s="30" t="s">
        <v>2652</v>
      </c>
      <c r="B91" s="87">
        <v>36844.295156753265</v>
      </c>
      <c r="C91" s="88">
        <v>36992.820936369186</v>
      </c>
      <c r="D91" s="89">
        <v>36992.820936369186</v>
      </c>
      <c r="E91" s="90">
        <v>32914992.196435168</v>
      </c>
      <c r="F91" s="29">
        <v>32914992.196435168</v>
      </c>
      <c r="G91" s="87">
        <v>7470.4384448424162</v>
      </c>
      <c r="H91" s="88">
        <v>7461.7712667472961</v>
      </c>
      <c r="I91" s="89">
        <v>7465.1631375457719</v>
      </c>
      <c r="J91" s="90">
        <v>38885.82301757548</v>
      </c>
      <c r="K91" s="29">
        <v>38906.908383040172</v>
      </c>
    </row>
    <row r="92" spans="1:11" x14ac:dyDescent="0.2">
      <c r="A92" s="36" t="s">
        <v>770</v>
      </c>
      <c r="B92" s="91">
        <v>52035.320000000007</v>
      </c>
      <c r="C92" s="92">
        <v>52035.320000000007</v>
      </c>
      <c r="D92" s="93">
        <v>52035.320000000007</v>
      </c>
      <c r="E92" s="94">
        <v>2441803</v>
      </c>
      <c r="F92" s="95">
        <v>2441803</v>
      </c>
      <c r="G92" s="91">
        <v>30895.688323090431</v>
      </c>
      <c r="H92" s="92">
        <v>30970.978165938861</v>
      </c>
      <c r="I92" s="93">
        <v>31670.5</v>
      </c>
      <c r="J92" s="94">
        <v>3134.5710627400772</v>
      </c>
      <c r="K92" s="95">
        <v>3147.0153319324459</v>
      </c>
    </row>
    <row r="93" spans="1:11" x14ac:dyDescent="0.2">
      <c r="A93" s="42" t="s">
        <v>771</v>
      </c>
      <c r="B93" s="96">
        <v>75308.5625</v>
      </c>
      <c r="C93" s="97">
        <v>75308.5625</v>
      </c>
      <c r="D93" s="98">
        <v>75308.5625</v>
      </c>
      <c r="E93" s="99">
        <v>3397676.7307692305</v>
      </c>
      <c r="F93" s="100">
        <v>3397676.7307692305</v>
      </c>
      <c r="G93" s="96">
        <v>33752.75813953489</v>
      </c>
      <c r="H93" s="97">
        <v>33788.427108727454</v>
      </c>
      <c r="I93" s="98">
        <v>34310.256410256407</v>
      </c>
      <c r="J93" s="99">
        <v>4897.3238667394871</v>
      </c>
      <c r="K93" s="100">
        <v>5023.6680327868853</v>
      </c>
    </row>
    <row r="94" spans="1:11" x14ac:dyDescent="0.2">
      <c r="A94" s="30" t="s">
        <v>2653</v>
      </c>
      <c r="B94" s="87">
        <v>95813.815384615387</v>
      </c>
      <c r="C94" s="88">
        <v>99153.715384615381</v>
      </c>
      <c r="D94" s="89">
        <v>99153.715384615381</v>
      </c>
      <c r="E94" s="90">
        <v>7421800</v>
      </c>
      <c r="F94" s="29">
        <v>7421800</v>
      </c>
      <c r="G94" s="87">
        <v>36138.38630936588</v>
      </c>
      <c r="H94" s="88">
        <v>36175.838759689897</v>
      </c>
      <c r="I94" s="89">
        <v>36572.917951541844</v>
      </c>
      <c r="J94" s="90">
        <v>6992.8966118947219</v>
      </c>
      <c r="K94" s="29">
        <v>7177.5026910656625</v>
      </c>
    </row>
    <row r="95" spans="1:11" x14ac:dyDescent="0.2">
      <c r="A95" s="42" t="s">
        <v>772</v>
      </c>
      <c r="B95" s="96">
        <v>129312.11261378283</v>
      </c>
      <c r="C95" s="97">
        <v>129312.11261378283</v>
      </c>
      <c r="D95" s="98">
        <v>129312.11261378283</v>
      </c>
      <c r="E95" s="99">
        <v>19144102.5</v>
      </c>
      <c r="F95" s="100">
        <v>19144102.5</v>
      </c>
      <c r="G95" s="96">
        <v>39537.92297297297</v>
      </c>
      <c r="H95" s="97">
        <v>39540.232342007439</v>
      </c>
      <c r="I95" s="98">
        <v>39809.846655791189</v>
      </c>
      <c r="J95" s="99">
        <v>10503.658536585366</v>
      </c>
      <c r="K95" s="100">
        <v>10886.838235294117</v>
      </c>
    </row>
    <row r="96" spans="1:11" ht="15" thickBot="1" x14ac:dyDescent="0.25">
      <c r="A96" s="48" t="s">
        <v>773</v>
      </c>
      <c r="B96" s="101">
        <v>137237.45000000001</v>
      </c>
      <c r="C96" s="102">
        <v>137237.45000000001</v>
      </c>
      <c r="D96" s="103">
        <v>137237.45000000001</v>
      </c>
      <c r="E96" s="104">
        <v>48757505.999999985</v>
      </c>
      <c r="F96" s="105">
        <v>48757505.999999985</v>
      </c>
      <c r="G96" s="101">
        <v>45362.543589743596</v>
      </c>
      <c r="H96" s="102">
        <v>45524.666666666664</v>
      </c>
      <c r="I96" s="103">
        <v>46089.103520663666</v>
      </c>
      <c r="J96" s="104">
        <v>19638.976377952757</v>
      </c>
      <c r="K96" s="105">
        <v>20496.77558039553</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0">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2426</v>
      </c>
      <c r="B1" s="387"/>
      <c r="C1" s="387"/>
      <c r="D1" s="387"/>
      <c r="E1" s="387"/>
      <c r="F1" s="387"/>
      <c r="G1" s="387"/>
      <c r="H1" s="387"/>
      <c r="I1" s="387"/>
      <c r="J1" s="387"/>
      <c r="K1" s="387"/>
      <c r="L1" s="387"/>
      <c r="M1" s="387"/>
      <c r="N1" s="387"/>
      <c r="O1" s="390" t="s">
        <v>2626</v>
      </c>
      <c r="P1" s="390"/>
      <c r="Q1" s="390"/>
      <c r="R1" s="380" t="s">
        <v>2424</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2425</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372</v>
      </c>
      <c r="C7" s="26">
        <v>1</v>
      </c>
      <c r="D7" s="27">
        <v>29</v>
      </c>
      <c r="E7" s="28">
        <v>290</v>
      </c>
      <c r="F7" s="107">
        <v>122</v>
      </c>
      <c r="G7" s="108">
        <v>139</v>
      </c>
      <c r="H7" s="109">
        <v>29</v>
      </c>
      <c r="I7" s="28">
        <v>0</v>
      </c>
      <c r="J7" s="28">
        <v>0</v>
      </c>
      <c r="K7" s="28">
        <v>36</v>
      </c>
      <c r="L7" s="29">
        <v>17</v>
      </c>
      <c r="AI7" s="14"/>
      <c r="AJ7" s="14"/>
    </row>
    <row r="8" spans="1:36" x14ac:dyDescent="0.2">
      <c r="A8" s="30" t="s">
        <v>775</v>
      </c>
      <c r="B8" s="31">
        <v>3.0351423919478906</v>
      </c>
      <c r="C8" s="177" t="str">
        <f>IF('[1]Synth. SA auxiliaires'!$V$40="non concerné","",'[1]Synth. SA auxiliaires'!$V$40)</f>
        <v/>
      </c>
      <c r="D8" s="32">
        <v>3.269938322560884</v>
      </c>
      <c r="E8" s="33">
        <v>2.977021325898749</v>
      </c>
      <c r="F8" s="110">
        <v>2.8339558217522889</v>
      </c>
      <c r="G8" s="111">
        <v>2.9646235301574788</v>
      </c>
      <c r="H8" s="112">
        <v>3.6383070194816689</v>
      </c>
      <c r="I8" s="33" t="s">
        <v>2654</v>
      </c>
      <c r="J8" s="33" t="s">
        <v>2654</v>
      </c>
      <c r="K8" s="33">
        <v>3.0250937667813114</v>
      </c>
      <c r="L8" s="34">
        <v>3.64736460797555</v>
      </c>
      <c r="AI8" s="14"/>
      <c r="AJ8" s="14"/>
    </row>
    <row r="9" spans="1:36" ht="15" thickBot="1" x14ac:dyDescent="0.25">
      <c r="A9" s="30" t="s">
        <v>2652</v>
      </c>
      <c r="B9" s="31">
        <v>1.0282069280050272</v>
      </c>
      <c r="C9" s="35"/>
      <c r="D9" s="32">
        <v>0.62913461748975286</v>
      </c>
      <c r="E9" s="33">
        <v>1.0415665681651802</v>
      </c>
      <c r="F9" s="110">
        <v>0.66403731835099256</v>
      </c>
      <c r="G9" s="111">
        <v>1.1031876840692418</v>
      </c>
      <c r="H9" s="112">
        <v>1.6236188575127493</v>
      </c>
      <c r="I9" s="33" t="s">
        <v>2654</v>
      </c>
      <c r="J9" s="33" t="s">
        <v>2654</v>
      </c>
      <c r="K9" s="33">
        <v>1.0745433820548145</v>
      </c>
      <c r="L9" s="34">
        <v>0.99032698385186824</v>
      </c>
      <c r="AI9" s="14"/>
      <c r="AJ9" s="14"/>
    </row>
    <row r="10" spans="1:36" x14ac:dyDescent="0.2">
      <c r="A10" s="36" t="s">
        <v>770</v>
      </c>
      <c r="B10" s="37">
        <v>2.0160633866919757</v>
      </c>
      <c r="C10" s="38"/>
      <c r="D10" s="39">
        <v>2.5178027572882149</v>
      </c>
      <c r="E10" s="40">
        <v>1.9921529463364045</v>
      </c>
      <c r="F10" s="113">
        <v>2.1616352812092243</v>
      </c>
      <c r="G10" s="114">
        <v>1.7848455391524289</v>
      </c>
      <c r="H10" s="115">
        <v>2.1437781446727033</v>
      </c>
      <c r="I10" s="40" t="s">
        <v>2654</v>
      </c>
      <c r="J10" s="40" t="s">
        <v>2654</v>
      </c>
      <c r="K10" s="40">
        <v>1.7580679374560511</v>
      </c>
      <c r="L10" s="41">
        <v>2.5907936050951226</v>
      </c>
      <c r="AI10" s="14"/>
      <c r="AJ10" s="14"/>
    </row>
    <row r="11" spans="1:36" x14ac:dyDescent="0.2">
      <c r="A11" s="42" t="s">
        <v>771</v>
      </c>
      <c r="B11" s="43">
        <v>2.4142990652558414</v>
      </c>
      <c r="C11" s="44"/>
      <c r="D11" s="45">
        <v>2.8027795185030295</v>
      </c>
      <c r="E11" s="46">
        <v>2.3699475056631458</v>
      </c>
      <c r="F11" s="116">
        <v>2.4142918864772254</v>
      </c>
      <c r="G11" s="117">
        <v>2.3445366004651769</v>
      </c>
      <c r="H11" s="118">
        <v>2.6030405483885635</v>
      </c>
      <c r="I11" s="46" t="s">
        <v>2654</v>
      </c>
      <c r="J11" s="46" t="s">
        <v>2654</v>
      </c>
      <c r="K11" s="46">
        <v>2.1877281686801231</v>
      </c>
      <c r="L11" s="47">
        <v>2.7314756989527429</v>
      </c>
      <c r="AI11" s="14"/>
      <c r="AJ11" s="14"/>
    </row>
    <row r="12" spans="1:36" x14ac:dyDescent="0.2">
      <c r="A12" s="30" t="s">
        <v>2653</v>
      </c>
      <c r="B12" s="31">
        <v>2.8497868720813289</v>
      </c>
      <c r="C12" s="35"/>
      <c r="D12" s="32">
        <v>3.2782559125643229</v>
      </c>
      <c r="E12" s="33">
        <v>2.8122059402144823</v>
      </c>
      <c r="F12" s="110">
        <v>2.7746330665253547</v>
      </c>
      <c r="G12" s="111">
        <v>2.7795397029580569</v>
      </c>
      <c r="H12" s="112">
        <v>3.0884382265485888</v>
      </c>
      <c r="I12" s="33" t="s">
        <v>2654</v>
      </c>
      <c r="J12" s="33" t="s">
        <v>2654</v>
      </c>
      <c r="K12" s="33">
        <v>2.9358446437363277</v>
      </c>
      <c r="L12" s="34">
        <v>3.5856112438389927</v>
      </c>
      <c r="AI12" s="14"/>
      <c r="AJ12" s="14"/>
    </row>
    <row r="13" spans="1:36" x14ac:dyDescent="0.2">
      <c r="A13" s="42" t="s">
        <v>772</v>
      </c>
      <c r="B13" s="43">
        <v>3.5092258393463474</v>
      </c>
      <c r="C13" s="44"/>
      <c r="D13" s="45">
        <v>3.5842606930753478</v>
      </c>
      <c r="E13" s="46">
        <v>3.3898053792954244</v>
      </c>
      <c r="F13" s="116">
        <v>3.27667958052412</v>
      </c>
      <c r="G13" s="117">
        <v>3.3319573967449596</v>
      </c>
      <c r="H13" s="118">
        <v>4.0888425283986667</v>
      </c>
      <c r="I13" s="46" t="s">
        <v>2654</v>
      </c>
      <c r="J13" s="46" t="s">
        <v>2654</v>
      </c>
      <c r="K13" s="46">
        <v>3.7090307271085807</v>
      </c>
      <c r="L13" s="47">
        <v>4.3540146991656279</v>
      </c>
      <c r="X13" s="14"/>
      <c r="Y13" s="14"/>
      <c r="Z13" s="14"/>
      <c r="AI13" s="14"/>
      <c r="AJ13" s="14"/>
    </row>
    <row r="14" spans="1:36" ht="15" thickBot="1" x14ac:dyDescent="0.25">
      <c r="A14" s="48" t="s">
        <v>773</v>
      </c>
      <c r="B14" s="49">
        <v>4.1568101441603327</v>
      </c>
      <c r="C14" s="50"/>
      <c r="D14" s="51">
        <v>4.0495138243419664</v>
      </c>
      <c r="E14" s="52">
        <v>4.0790827215985566</v>
      </c>
      <c r="F14" s="119">
        <v>3.7156421064837266</v>
      </c>
      <c r="G14" s="120">
        <v>4.2744666589918419</v>
      </c>
      <c r="H14" s="121">
        <v>6.3733134893504673</v>
      </c>
      <c r="I14" s="52" t="s">
        <v>2654</v>
      </c>
      <c r="J14" s="52" t="s">
        <v>2654</v>
      </c>
      <c r="K14" s="52">
        <v>4.4823369759440066</v>
      </c>
      <c r="L14" s="53">
        <v>4.4956079718628814</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372</v>
      </c>
      <c r="C19" s="26">
        <v>1</v>
      </c>
      <c r="D19" s="149">
        <v>29</v>
      </c>
      <c r="E19" s="90">
        <v>88</v>
      </c>
      <c r="F19" s="137">
        <v>34</v>
      </c>
      <c r="G19" s="90">
        <v>110</v>
      </c>
      <c r="H19" s="137">
        <v>29</v>
      </c>
      <c r="I19" s="90">
        <v>20</v>
      </c>
      <c r="J19" s="28">
        <v>0</v>
      </c>
      <c r="K19" s="137">
        <v>9</v>
      </c>
      <c r="L19" s="154">
        <v>0</v>
      </c>
      <c r="M19" s="90">
        <v>0</v>
      </c>
      <c r="N19" s="28">
        <v>0</v>
      </c>
      <c r="O19" s="29">
        <v>0</v>
      </c>
    </row>
    <row r="20" spans="1:26" x14ac:dyDescent="0.2">
      <c r="A20" s="30" t="s">
        <v>775</v>
      </c>
      <c r="B20" s="59">
        <v>3.0351423919478906</v>
      </c>
      <c r="C20" s="123" t="str">
        <f>C8</f>
        <v/>
      </c>
      <c r="D20" s="150">
        <v>3.269938322560884</v>
      </c>
      <c r="E20" s="145">
        <v>2.8378143561384039</v>
      </c>
      <c r="F20" s="138">
        <v>2.8239690268705777</v>
      </c>
      <c r="G20" s="145">
        <v>2.9635920886754947</v>
      </c>
      <c r="H20" s="138">
        <v>2.9685358943994915</v>
      </c>
      <c r="I20" s="145">
        <v>3.4251712476535148</v>
      </c>
      <c r="J20" s="33" t="s">
        <v>2654</v>
      </c>
      <c r="K20" s="138">
        <v>4.1119420679886769</v>
      </c>
      <c r="L20" s="155" t="s">
        <v>2654</v>
      </c>
      <c r="M20" s="145" t="s">
        <v>2654</v>
      </c>
      <c r="N20" s="33" t="s">
        <v>2654</v>
      </c>
      <c r="O20" s="34" t="s">
        <v>2654</v>
      </c>
    </row>
    <row r="21" spans="1:26" ht="15" thickBot="1" x14ac:dyDescent="0.25">
      <c r="A21" s="30" t="s">
        <v>2652</v>
      </c>
      <c r="B21" s="59">
        <v>1.0282069280050272</v>
      </c>
      <c r="C21" s="123"/>
      <c r="D21" s="150">
        <v>0.62913461748975286</v>
      </c>
      <c r="E21" s="145">
        <v>0.67015305736096009</v>
      </c>
      <c r="F21" s="138">
        <v>0.64783364237506647</v>
      </c>
      <c r="G21" s="145">
        <v>1.1374828542915891</v>
      </c>
      <c r="H21" s="138">
        <v>0.96204251962282294</v>
      </c>
      <c r="I21" s="145">
        <v>1.406109007259412</v>
      </c>
      <c r="J21" s="33" t="s">
        <v>2654</v>
      </c>
      <c r="K21" s="138">
        <v>1.9430116445157577</v>
      </c>
      <c r="L21" s="155" t="s">
        <v>2654</v>
      </c>
      <c r="M21" s="145" t="s">
        <v>2654</v>
      </c>
      <c r="N21" s="33" t="s">
        <v>2654</v>
      </c>
      <c r="O21" s="34" t="s">
        <v>2654</v>
      </c>
    </row>
    <row r="22" spans="1:26" x14ac:dyDescent="0.2">
      <c r="A22" s="36" t="s">
        <v>770</v>
      </c>
      <c r="B22" s="61">
        <v>2.0160633866919757</v>
      </c>
      <c r="C22" s="124"/>
      <c r="D22" s="151">
        <v>2.5178027572882149</v>
      </c>
      <c r="E22" s="146">
        <v>2.1728806775431226</v>
      </c>
      <c r="F22" s="139">
        <v>2.038264979550954</v>
      </c>
      <c r="G22" s="146">
        <v>1.7892460254439597</v>
      </c>
      <c r="H22" s="139">
        <v>1.775320484345708</v>
      </c>
      <c r="I22" s="146">
        <v>2.2211523914091411</v>
      </c>
      <c r="J22" s="40" t="s">
        <v>2654</v>
      </c>
      <c r="K22" s="139">
        <v>1.9027049937402836</v>
      </c>
      <c r="L22" s="156" t="s">
        <v>2654</v>
      </c>
      <c r="M22" s="146" t="s">
        <v>2654</v>
      </c>
      <c r="N22" s="40" t="s">
        <v>2654</v>
      </c>
      <c r="O22" s="41" t="s">
        <v>2654</v>
      </c>
    </row>
    <row r="23" spans="1:26" x14ac:dyDescent="0.2">
      <c r="A23" s="42" t="s">
        <v>771</v>
      </c>
      <c r="B23" s="63">
        <v>2.4142990652558414</v>
      </c>
      <c r="C23" s="125"/>
      <c r="D23" s="152">
        <v>2.8027795185030295</v>
      </c>
      <c r="E23" s="147">
        <v>2.4061328853079482</v>
      </c>
      <c r="F23" s="140">
        <v>2.4350208969739287</v>
      </c>
      <c r="G23" s="147">
        <v>2.344135661448111</v>
      </c>
      <c r="H23" s="140">
        <v>2.4349762035909359</v>
      </c>
      <c r="I23" s="147">
        <v>2.5561247889558367</v>
      </c>
      <c r="J23" s="46" t="s">
        <v>2654</v>
      </c>
      <c r="K23" s="140">
        <v>3.0764051713165013</v>
      </c>
      <c r="L23" s="157" t="s">
        <v>2654</v>
      </c>
      <c r="M23" s="147" t="s">
        <v>2654</v>
      </c>
      <c r="N23" s="46" t="s">
        <v>2654</v>
      </c>
      <c r="O23" s="47" t="s">
        <v>2654</v>
      </c>
    </row>
    <row r="24" spans="1:26" x14ac:dyDescent="0.2">
      <c r="A24" s="30" t="s">
        <v>2653</v>
      </c>
      <c r="B24" s="59">
        <v>2.8497868720813289</v>
      </c>
      <c r="C24" s="123"/>
      <c r="D24" s="150">
        <v>3.2782559125643229</v>
      </c>
      <c r="E24" s="145">
        <v>2.7407247986839081</v>
      </c>
      <c r="F24" s="138">
        <v>2.8406159579724823</v>
      </c>
      <c r="G24" s="145">
        <v>2.7478818512262246</v>
      </c>
      <c r="H24" s="138">
        <v>2.9467626715194291</v>
      </c>
      <c r="I24" s="145">
        <v>2.9963844595124947</v>
      </c>
      <c r="J24" s="33" t="s">
        <v>2654</v>
      </c>
      <c r="K24" s="138">
        <v>3.9305477572505492</v>
      </c>
      <c r="L24" s="155" t="s">
        <v>2654</v>
      </c>
      <c r="M24" s="145" t="s">
        <v>2654</v>
      </c>
      <c r="N24" s="33" t="s">
        <v>2654</v>
      </c>
      <c r="O24" s="34" t="s">
        <v>2654</v>
      </c>
    </row>
    <row r="25" spans="1:26" x14ac:dyDescent="0.2">
      <c r="A25" s="42" t="s">
        <v>772</v>
      </c>
      <c r="B25" s="63">
        <v>3.5092258393463474</v>
      </c>
      <c r="C25" s="125"/>
      <c r="D25" s="152">
        <v>3.5842606930753478</v>
      </c>
      <c r="E25" s="147">
        <v>3.2020561804893628</v>
      </c>
      <c r="F25" s="140">
        <v>3.3707559867047738</v>
      </c>
      <c r="G25" s="147">
        <v>3.2838415556866742</v>
      </c>
      <c r="H25" s="140">
        <v>3.4739853523769142</v>
      </c>
      <c r="I25" s="147">
        <v>3.7891746682689114</v>
      </c>
      <c r="J25" s="46" t="s">
        <v>2654</v>
      </c>
      <c r="K25" s="140">
        <v>5.1869366762552911</v>
      </c>
      <c r="L25" s="157" t="s">
        <v>2654</v>
      </c>
      <c r="M25" s="147" t="s">
        <v>2654</v>
      </c>
      <c r="N25" s="46" t="s">
        <v>2654</v>
      </c>
      <c r="O25" s="47" t="s">
        <v>2654</v>
      </c>
    </row>
    <row r="26" spans="1:26" ht="15" thickBot="1" x14ac:dyDescent="0.25">
      <c r="A26" s="48" t="s">
        <v>773</v>
      </c>
      <c r="B26" s="65">
        <v>4.1568101441603327</v>
      </c>
      <c r="C26" s="126"/>
      <c r="D26" s="153">
        <v>4.0495138243419664</v>
      </c>
      <c r="E26" s="148">
        <v>3.7550169358433765</v>
      </c>
      <c r="F26" s="141">
        <v>3.5773075524960727</v>
      </c>
      <c r="G26" s="148">
        <v>4.2977797671475031</v>
      </c>
      <c r="H26" s="141">
        <v>4.0418859963658047</v>
      </c>
      <c r="I26" s="148">
        <v>6.0138635660698858</v>
      </c>
      <c r="J26" s="52" t="s">
        <v>2654</v>
      </c>
      <c r="K26" s="141">
        <v>6.630904261983531</v>
      </c>
      <c r="L26" s="158" t="s">
        <v>2654</v>
      </c>
      <c r="M26" s="148" t="s">
        <v>2654</v>
      </c>
      <c r="N26" s="52" t="s">
        <v>2654</v>
      </c>
      <c r="O26" s="5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372</v>
      </c>
      <c r="C31" s="58">
        <v>1</v>
      </c>
      <c r="D31" s="127">
        <v>31</v>
      </c>
      <c r="E31" s="28">
        <v>0</v>
      </c>
      <c r="F31" s="28">
        <v>0</v>
      </c>
      <c r="G31" s="28">
        <v>0</v>
      </c>
      <c r="H31" s="143">
        <v>5</v>
      </c>
      <c r="I31" s="90">
        <v>0</v>
      </c>
      <c r="J31" s="28">
        <v>0</v>
      </c>
      <c r="K31" s="28">
        <v>0</v>
      </c>
      <c r="L31" s="28">
        <v>0</v>
      </c>
      <c r="M31" s="137">
        <v>0</v>
      </c>
      <c r="N31" s="162">
        <v>17</v>
      </c>
    </row>
    <row r="32" spans="1:26" x14ac:dyDescent="0.2">
      <c r="A32" s="30" t="s">
        <v>775</v>
      </c>
      <c r="B32" s="59">
        <v>3.0351423919478906</v>
      </c>
      <c r="C32" s="60" t="str">
        <f>C8</f>
        <v/>
      </c>
      <c r="D32" s="128">
        <v>2.9365647421947849</v>
      </c>
      <c r="E32" s="33" t="s">
        <v>2654</v>
      </c>
      <c r="F32" s="33" t="s">
        <v>2654</v>
      </c>
      <c r="G32" s="33" t="s">
        <v>2654</v>
      </c>
      <c r="H32" s="76">
        <v>3.5739737192177743</v>
      </c>
      <c r="I32" s="145" t="s">
        <v>2654</v>
      </c>
      <c r="J32" s="33" t="s">
        <v>2654</v>
      </c>
      <c r="K32" s="33" t="s">
        <v>2654</v>
      </c>
      <c r="L32" s="33" t="s">
        <v>2654</v>
      </c>
      <c r="M32" s="138" t="s">
        <v>2654</v>
      </c>
      <c r="N32" s="163">
        <v>3.64736460797555</v>
      </c>
    </row>
    <row r="33" spans="1:20" ht="15" thickBot="1" x14ac:dyDescent="0.25">
      <c r="A33" s="30" t="s">
        <v>2652</v>
      </c>
      <c r="B33" s="59">
        <v>1.0282069280050272</v>
      </c>
      <c r="C33" s="60"/>
      <c r="D33" s="128">
        <v>0.93992740833372435</v>
      </c>
      <c r="E33" s="33" t="s">
        <v>2654</v>
      </c>
      <c r="F33" s="33" t="s">
        <v>2654</v>
      </c>
      <c r="G33" s="33" t="s">
        <v>2654</v>
      </c>
      <c r="H33" s="76">
        <v>1.5767365481297497</v>
      </c>
      <c r="I33" s="145" t="s">
        <v>2654</v>
      </c>
      <c r="J33" s="33" t="s">
        <v>2654</v>
      </c>
      <c r="K33" s="33" t="s">
        <v>2654</v>
      </c>
      <c r="L33" s="33" t="s">
        <v>2654</v>
      </c>
      <c r="M33" s="138" t="s">
        <v>2654</v>
      </c>
      <c r="N33" s="163">
        <v>0.99032698385186824</v>
      </c>
    </row>
    <row r="34" spans="1:20" x14ac:dyDescent="0.2">
      <c r="A34" s="36" t="s">
        <v>770</v>
      </c>
      <c r="B34" s="61">
        <v>2.0160633866919757</v>
      </c>
      <c r="C34" s="62"/>
      <c r="D34" s="129">
        <v>1.6609906453236809</v>
      </c>
      <c r="E34" s="40" t="s">
        <v>2654</v>
      </c>
      <c r="F34" s="40" t="s">
        <v>2654</v>
      </c>
      <c r="G34" s="40" t="s">
        <v>2654</v>
      </c>
      <c r="H34" s="77">
        <v>2.2180160041682724</v>
      </c>
      <c r="I34" s="146" t="s">
        <v>2654</v>
      </c>
      <c r="J34" s="40" t="s">
        <v>2654</v>
      </c>
      <c r="K34" s="40" t="s">
        <v>2654</v>
      </c>
      <c r="L34" s="40" t="s">
        <v>2654</v>
      </c>
      <c r="M34" s="139" t="s">
        <v>2654</v>
      </c>
      <c r="N34" s="164">
        <v>2.5907936050951226</v>
      </c>
    </row>
    <row r="35" spans="1:20" x14ac:dyDescent="0.2">
      <c r="A35" s="42" t="s">
        <v>771</v>
      </c>
      <c r="B35" s="63">
        <v>2.4142990652558414</v>
      </c>
      <c r="C35" s="64"/>
      <c r="D35" s="130">
        <v>2.180919485170508</v>
      </c>
      <c r="E35" s="46" t="s">
        <v>2654</v>
      </c>
      <c r="F35" s="46" t="s">
        <v>2654</v>
      </c>
      <c r="G35" s="46" t="s">
        <v>2654</v>
      </c>
      <c r="H35" s="78">
        <v>2.3848506890545935</v>
      </c>
      <c r="I35" s="147" t="s">
        <v>2654</v>
      </c>
      <c r="J35" s="46" t="s">
        <v>2654</v>
      </c>
      <c r="K35" s="46" t="s">
        <v>2654</v>
      </c>
      <c r="L35" s="46" t="s">
        <v>2654</v>
      </c>
      <c r="M35" s="140" t="s">
        <v>2654</v>
      </c>
      <c r="N35" s="165">
        <v>2.7314756989527429</v>
      </c>
    </row>
    <row r="36" spans="1:20" x14ac:dyDescent="0.2">
      <c r="A36" s="30" t="s">
        <v>2653</v>
      </c>
      <c r="B36" s="59">
        <v>2.8497868720813289</v>
      </c>
      <c r="C36" s="60"/>
      <c r="D36" s="128">
        <v>3.0761122603431974</v>
      </c>
      <c r="E36" s="33" t="s">
        <v>2654</v>
      </c>
      <c r="F36" s="33" t="s">
        <v>2654</v>
      </c>
      <c r="G36" s="33" t="s">
        <v>2654</v>
      </c>
      <c r="H36" s="76">
        <v>2.5817851569889294</v>
      </c>
      <c r="I36" s="145" t="s">
        <v>2654</v>
      </c>
      <c r="J36" s="33" t="s">
        <v>2654</v>
      </c>
      <c r="K36" s="33" t="s">
        <v>2654</v>
      </c>
      <c r="L36" s="33" t="s">
        <v>2654</v>
      </c>
      <c r="M36" s="138" t="s">
        <v>2654</v>
      </c>
      <c r="N36" s="163">
        <v>3.5856112438389927</v>
      </c>
    </row>
    <row r="37" spans="1:20" x14ac:dyDescent="0.2">
      <c r="A37" s="42" t="s">
        <v>772</v>
      </c>
      <c r="B37" s="63">
        <v>3.5092258393463474</v>
      </c>
      <c r="C37" s="64"/>
      <c r="D37" s="130">
        <v>3.6516231546477322</v>
      </c>
      <c r="E37" s="46" t="s">
        <v>2654</v>
      </c>
      <c r="F37" s="46" t="s">
        <v>2654</v>
      </c>
      <c r="G37" s="46" t="s">
        <v>2654</v>
      </c>
      <c r="H37" s="78">
        <v>4.6160208338171307</v>
      </c>
      <c r="I37" s="147" t="s">
        <v>2654</v>
      </c>
      <c r="J37" s="46" t="s">
        <v>2654</v>
      </c>
      <c r="K37" s="46" t="s">
        <v>2654</v>
      </c>
      <c r="L37" s="46" t="s">
        <v>2654</v>
      </c>
      <c r="M37" s="140" t="s">
        <v>2654</v>
      </c>
      <c r="N37" s="165">
        <v>4.3540146991656279</v>
      </c>
    </row>
    <row r="38" spans="1:20" ht="15" thickBot="1" x14ac:dyDescent="0.25">
      <c r="A38" s="48" t="s">
        <v>773</v>
      </c>
      <c r="B38" s="65">
        <v>4.1568101441603327</v>
      </c>
      <c r="C38" s="66"/>
      <c r="D38" s="131">
        <v>4.0732405395666804</v>
      </c>
      <c r="E38" s="52" t="s">
        <v>2654</v>
      </c>
      <c r="F38" s="52" t="s">
        <v>2654</v>
      </c>
      <c r="G38" s="52" t="s">
        <v>2654</v>
      </c>
      <c r="H38" s="79">
        <v>5.5546597547173464</v>
      </c>
      <c r="I38" s="148" t="s">
        <v>2654</v>
      </c>
      <c r="J38" s="52" t="s">
        <v>2654</v>
      </c>
      <c r="K38" s="52" t="s">
        <v>2654</v>
      </c>
      <c r="L38" s="52" t="s">
        <v>2654</v>
      </c>
      <c r="M38" s="141" t="s">
        <v>2654</v>
      </c>
      <c r="N38" s="166">
        <v>4.4956079718628814</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2.4142990652558414</v>
      </c>
      <c r="B41" s="184">
        <f t="shared" si="0"/>
        <v>0</v>
      </c>
      <c r="C41" s="184">
        <f t="shared" si="0"/>
        <v>2.8027795185030295</v>
      </c>
      <c r="D41" s="184">
        <f t="shared" si="0"/>
        <v>2.3699475056631458</v>
      </c>
      <c r="E41" s="184">
        <f t="shared" si="0"/>
        <v>2.4142918864772254</v>
      </c>
      <c r="F41" s="184">
        <f t="shared" si="0"/>
        <v>2.3445366004651769</v>
      </c>
      <c r="G41" s="184">
        <f t="shared" si="0"/>
        <v>2.6030405483885635</v>
      </c>
      <c r="H41" s="184" t="str">
        <f t="shared" si="0"/>
        <v/>
      </c>
      <c r="I41" s="184" t="str">
        <f t="shared" si="0"/>
        <v/>
      </c>
      <c r="J41" s="184">
        <f t="shared" si="0"/>
        <v>2.1877281686801231</v>
      </c>
      <c r="K41" s="184">
        <f t="shared" si="0"/>
        <v>2.7314756989527429</v>
      </c>
      <c r="L41" s="183" t="s">
        <v>778</v>
      </c>
      <c r="M41" s="184">
        <f t="shared" ref="M41:S41" si="1">IF(H31=0,"",H35)</f>
        <v>2.3848506890545935</v>
      </c>
      <c r="N41" s="184" t="str">
        <f t="shared" si="1"/>
        <v/>
      </c>
      <c r="O41" s="184" t="str">
        <f t="shared" si="1"/>
        <v/>
      </c>
      <c r="P41" s="184" t="str">
        <f t="shared" si="1"/>
        <v/>
      </c>
      <c r="Q41" s="184" t="str">
        <f t="shared" si="1"/>
        <v/>
      </c>
      <c r="R41" s="184" t="str">
        <f t="shared" si="1"/>
        <v/>
      </c>
      <c r="S41" s="184">
        <f t="shared" si="1"/>
        <v>2.7314756989527429</v>
      </c>
    </row>
    <row r="42" spans="1:20" x14ac:dyDescent="0.2">
      <c r="A42" s="184">
        <f t="shared" ref="A42:K42" si="2">IF(B7=0,"",B12-B11)</f>
        <v>0.43548780682548749</v>
      </c>
      <c r="B42" s="184">
        <f t="shared" si="2"/>
        <v>0</v>
      </c>
      <c r="C42" s="184">
        <f t="shared" si="2"/>
        <v>0.47547639406129338</v>
      </c>
      <c r="D42" s="184">
        <f t="shared" si="2"/>
        <v>0.44225843455133651</v>
      </c>
      <c r="E42" s="184">
        <f t="shared" si="2"/>
        <v>0.36034118004812932</v>
      </c>
      <c r="F42" s="184">
        <f t="shared" si="2"/>
        <v>0.43500310249287999</v>
      </c>
      <c r="G42" s="184">
        <f t="shared" si="2"/>
        <v>0.48539767816002533</v>
      </c>
      <c r="H42" s="184" t="str">
        <f t="shared" si="2"/>
        <v/>
      </c>
      <c r="I42" s="184" t="str">
        <f t="shared" si="2"/>
        <v/>
      </c>
      <c r="J42" s="184">
        <f t="shared" si="2"/>
        <v>0.7481164750562046</v>
      </c>
      <c r="K42" s="184">
        <f t="shared" si="2"/>
        <v>0.85413554488624976</v>
      </c>
      <c r="L42" s="183" t="s">
        <v>779</v>
      </c>
      <c r="M42" s="184">
        <f t="shared" ref="M42:S42" si="3">IF(H31=0,"",H36-H35)</f>
        <v>0.19693446793433589</v>
      </c>
      <c r="N42" s="184" t="str">
        <f t="shared" si="3"/>
        <v/>
      </c>
      <c r="O42" s="184" t="str">
        <f t="shared" si="3"/>
        <v/>
      </c>
      <c r="P42" s="184" t="str">
        <f t="shared" si="3"/>
        <v/>
      </c>
      <c r="Q42" s="184" t="str">
        <f t="shared" si="3"/>
        <v/>
      </c>
      <c r="R42" s="184" t="str">
        <f t="shared" si="3"/>
        <v/>
      </c>
      <c r="S42" s="184">
        <f t="shared" si="3"/>
        <v>0.85413554488624976</v>
      </c>
    </row>
    <row r="43" spans="1:20" x14ac:dyDescent="0.2">
      <c r="A43" s="184">
        <f t="shared" ref="A43:K43" si="4">IF(B7=0,"",B13-B12)</f>
        <v>0.65943896726501849</v>
      </c>
      <c r="B43" s="184">
        <f t="shared" si="4"/>
        <v>0</v>
      </c>
      <c r="C43" s="184">
        <f t="shared" si="4"/>
        <v>0.30600478051102487</v>
      </c>
      <c r="D43" s="184">
        <f t="shared" si="4"/>
        <v>0.57759943908094202</v>
      </c>
      <c r="E43" s="184">
        <f t="shared" si="4"/>
        <v>0.50204651399876532</v>
      </c>
      <c r="F43" s="184">
        <f t="shared" si="4"/>
        <v>0.55241769378690275</v>
      </c>
      <c r="G43" s="184">
        <f t="shared" si="4"/>
        <v>1.0004043018500779</v>
      </c>
      <c r="H43" s="184" t="str">
        <f t="shared" si="4"/>
        <v/>
      </c>
      <c r="I43" s="184" t="str">
        <f t="shared" si="4"/>
        <v/>
      </c>
      <c r="J43" s="184">
        <f t="shared" si="4"/>
        <v>0.77318608337225303</v>
      </c>
      <c r="K43" s="184">
        <f t="shared" si="4"/>
        <v>0.76840345532663523</v>
      </c>
      <c r="L43" s="183" t="s">
        <v>780</v>
      </c>
      <c r="M43" s="184">
        <f t="shared" ref="M43:S43" si="5">IF(H31=0,"",H37-H36)</f>
        <v>2.0342356768282013</v>
      </c>
      <c r="N43" s="184" t="str">
        <f t="shared" si="5"/>
        <v/>
      </c>
      <c r="O43" s="184" t="str">
        <f t="shared" si="5"/>
        <v/>
      </c>
      <c r="P43" s="184" t="str">
        <f t="shared" si="5"/>
        <v/>
      </c>
      <c r="Q43" s="184" t="str">
        <f t="shared" si="5"/>
        <v/>
      </c>
      <c r="R43" s="184" t="str">
        <f t="shared" si="5"/>
        <v/>
      </c>
      <c r="S43" s="184">
        <f t="shared" si="5"/>
        <v>0.76840345532663523</v>
      </c>
    </row>
    <row r="44" spans="1:20" x14ac:dyDescent="0.2">
      <c r="A44" s="184">
        <f t="shared" ref="A44:K44" si="6">IF(B7=0,"",B11-B10)</f>
        <v>0.39823567856386566</v>
      </c>
      <c r="B44" s="184">
        <f t="shared" si="6"/>
        <v>0</v>
      </c>
      <c r="C44" s="184">
        <f t="shared" si="6"/>
        <v>0.28497676121481463</v>
      </c>
      <c r="D44" s="184">
        <f t="shared" si="6"/>
        <v>0.37779455932674133</v>
      </c>
      <c r="E44" s="184">
        <f t="shared" si="6"/>
        <v>0.25265660526800104</v>
      </c>
      <c r="F44" s="184">
        <f t="shared" si="6"/>
        <v>0.55969106131274793</v>
      </c>
      <c r="G44" s="184">
        <f t="shared" si="6"/>
        <v>0.45926240371586013</v>
      </c>
      <c r="H44" s="184" t="str">
        <f t="shared" si="6"/>
        <v/>
      </c>
      <c r="I44" s="184" t="str">
        <f t="shared" si="6"/>
        <v/>
      </c>
      <c r="J44" s="184">
        <f t="shared" si="6"/>
        <v>0.42966023122407204</v>
      </c>
      <c r="K44" s="184">
        <f t="shared" si="6"/>
        <v>0.14068209385762032</v>
      </c>
      <c r="L44" s="183" t="s">
        <v>781</v>
      </c>
      <c r="M44" s="184">
        <f t="shared" ref="M44:S44" si="7">IF(H31=0,"",H35-H34)</f>
        <v>0.16683468488632114</v>
      </c>
      <c r="N44" s="184" t="str">
        <f t="shared" si="7"/>
        <v/>
      </c>
      <c r="O44" s="184" t="str">
        <f t="shared" si="7"/>
        <v/>
      </c>
      <c r="P44" s="184" t="str">
        <f t="shared" si="7"/>
        <v/>
      </c>
      <c r="Q44" s="184" t="str">
        <f t="shared" si="7"/>
        <v/>
      </c>
      <c r="R44" s="184" t="str">
        <f t="shared" si="7"/>
        <v/>
      </c>
      <c r="S44" s="184">
        <f t="shared" si="7"/>
        <v>0.14068209385762032</v>
      </c>
    </row>
    <row r="45" spans="1:20" x14ac:dyDescent="0.2">
      <c r="A45" s="184">
        <f t="shared" ref="A45:K45" si="8">IF(B7=0,"",B14-B13)</f>
        <v>0.64758430481398532</v>
      </c>
      <c r="B45" s="184">
        <f t="shared" si="8"/>
        <v>0</v>
      </c>
      <c r="C45" s="184">
        <f t="shared" si="8"/>
        <v>0.4652531312666186</v>
      </c>
      <c r="D45" s="184">
        <f t="shared" si="8"/>
        <v>0.6892773423031322</v>
      </c>
      <c r="E45" s="184">
        <f t="shared" si="8"/>
        <v>0.43896252595960661</v>
      </c>
      <c r="F45" s="184">
        <f t="shared" si="8"/>
        <v>0.94250926224688225</v>
      </c>
      <c r="G45" s="184">
        <f t="shared" si="8"/>
        <v>2.2844709609518006</v>
      </c>
      <c r="H45" s="184" t="str">
        <f t="shared" si="8"/>
        <v/>
      </c>
      <c r="I45" s="184" t="str">
        <f t="shared" si="8"/>
        <v/>
      </c>
      <c r="J45" s="184">
        <f t="shared" si="8"/>
        <v>0.77330624883542587</v>
      </c>
      <c r="K45" s="184">
        <f t="shared" si="8"/>
        <v>0.14159327269725352</v>
      </c>
      <c r="L45" s="183" t="s">
        <v>782</v>
      </c>
      <c r="M45" s="184">
        <f t="shared" ref="M45:S45" si="9">IF(H31=0,"",H38-H37)</f>
        <v>0.93863892090021572</v>
      </c>
      <c r="N45" s="184" t="str">
        <f t="shared" si="9"/>
        <v/>
      </c>
      <c r="O45" s="184" t="str">
        <f t="shared" si="9"/>
        <v/>
      </c>
      <c r="P45" s="184" t="str">
        <f t="shared" si="9"/>
        <v/>
      </c>
      <c r="Q45" s="184" t="str">
        <f t="shared" si="9"/>
        <v/>
      </c>
      <c r="R45" s="184" t="str">
        <f t="shared" si="9"/>
        <v/>
      </c>
      <c r="S45" s="184">
        <f t="shared" si="9"/>
        <v>0.14159327269725352</v>
      </c>
    </row>
    <row r="46" spans="1:20" x14ac:dyDescent="0.2">
      <c r="A46" s="184">
        <f t="shared" ref="A46:K46" si="10">IF(B7=0,"",B8)</f>
        <v>3.0351423919478906</v>
      </c>
      <c r="B46" s="184" t="str">
        <f t="shared" si="10"/>
        <v/>
      </c>
      <c r="C46" s="184">
        <f t="shared" si="10"/>
        <v>3.269938322560884</v>
      </c>
      <c r="D46" s="184">
        <f t="shared" si="10"/>
        <v>2.977021325898749</v>
      </c>
      <c r="E46" s="184">
        <f t="shared" si="10"/>
        <v>2.8339558217522889</v>
      </c>
      <c r="F46" s="184">
        <f t="shared" si="10"/>
        <v>2.9646235301574788</v>
      </c>
      <c r="G46" s="184">
        <f t="shared" si="10"/>
        <v>3.6383070194816689</v>
      </c>
      <c r="H46" s="184" t="str">
        <f t="shared" si="10"/>
        <v/>
      </c>
      <c r="I46" s="184" t="str">
        <f t="shared" si="10"/>
        <v/>
      </c>
      <c r="J46" s="184">
        <f t="shared" si="10"/>
        <v>3.0250937667813114</v>
      </c>
      <c r="K46" s="184">
        <f t="shared" si="10"/>
        <v>3.64736460797555</v>
      </c>
      <c r="L46" s="183" t="s">
        <v>783</v>
      </c>
      <c r="M46" s="184">
        <f t="shared" ref="M46:S46" si="11">IF(H31=0,"",H32)</f>
        <v>3.5739737192177743</v>
      </c>
      <c r="N46" s="184" t="str">
        <f t="shared" si="11"/>
        <v/>
      </c>
      <c r="O46" s="184" t="str">
        <f t="shared" si="11"/>
        <v/>
      </c>
      <c r="P46" s="184" t="str">
        <f t="shared" si="11"/>
        <v/>
      </c>
      <c r="Q46" s="184" t="str">
        <f t="shared" si="11"/>
        <v/>
      </c>
      <c r="R46" s="184" t="str">
        <f t="shared" si="11"/>
        <v/>
      </c>
      <c r="S46" s="184">
        <f t="shared" si="11"/>
        <v>3.64736460797555</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2.4142990652558414</v>
      </c>
      <c r="C49" s="184">
        <v>0</v>
      </c>
      <c r="D49" s="184">
        <f t="shared" ref="D49:O49" si="12">IF(D19=0,"",D23)</f>
        <v>2.8027795185030295</v>
      </c>
      <c r="E49" s="184">
        <f t="shared" si="12"/>
        <v>2.4061328853079482</v>
      </c>
      <c r="F49" s="184">
        <f t="shared" si="12"/>
        <v>2.4350208969739287</v>
      </c>
      <c r="G49" s="184">
        <f t="shared" si="12"/>
        <v>2.344135661448111</v>
      </c>
      <c r="H49" s="184">
        <f t="shared" si="12"/>
        <v>2.4349762035909359</v>
      </c>
      <c r="I49" s="184">
        <f t="shared" si="12"/>
        <v>2.5561247889558367</v>
      </c>
      <c r="J49" s="184" t="str">
        <f t="shared" si="12"/>
        <v/>
      </c>
      <c r="K49" s="184">
        <f t="shared" si="12"/>
        <v>3.0764051713165013</v>
      </c>
      <c r="L49" s="184" t="str">
        <f t="shared" si="12"/>
        <v/>
      </c>
      <c r="M49" s="184" t="str">
        <f t="shared" si="12"/>
        <v/>
      </c>
      <c r="N49" s="184" t="str">
        <f t="shared" si="12"/>
        <v/>
      </c>
      <c r="O49" s="184" t="str">
        <f t="shared" si="12"/>
        <v/>
      </c>
      <c r="P49" s="184">
        <f>IF(D31=0,"",D35)</f>
        <v>2.180919485170508</v>
      </c>
      <c r="Q49" s="184" t="str">
        <f>IF(E31=0,"",E35)</f>
        <v/>
      </c>
      <c r="R49" s="184" t="str">
        <f>IF(F31=0,"",F35)</f>
        <v/>
      </c>
      <c r="S49" s="184" t="str">
        <f>IF(G31=0,"",G35)</f>
        <v/>
      </c>
    </row>
    <row r="50" spans="1:29" x14ac:dyDescent="0.2">
      <c r="A50" s="183" t="s">
        <v>779</v>
      </c>
      <c r="B50" s="184">
        <f>IF(B19=0,"",B24-B23)</f>
        <v>0.43548780682548749</v>
      </c>
      <c r="C50" s="184">
        <v>0</v>
      </c>
      <c r="D50" s="184">
        <f t="shared" ref="D50:O50" si="13">IF(D19=0,"",D24-D23)</f>
        <v>0.47547639406129338</v>
      </c>
      <c r="E50" s="184">
        <f t="shared" si="13"/>
        <v>0.33459191337595984</v>
      </c>
      <c r="F50" s="184">
        <f t="shared" si="13"/>
        <v>0.40559506099855369</v>
      </c>
      <c r="G50" s="184">
        <f t="shared" si="13"/>
        <v>0.40374618977811361</v>
      </c>
      <c r="H50" s="184">
        <f t="shared" si="13"/>
        <v>0.51178646792849314</v>
      </c>
      <c r="I50" s="184">
        <f t="shared" si="13"/>
        <v>0.44025967055665793</v>
      </c>
      <c r="J50" s="184" t="str">
        <f t="shared" si="13"/>
        <v/>
      </c>
      <c r="K50" s="184">
        <f t="shared" si="13"/>
        <v>0.8541425859340479</v>
      </c>
      <c r="L50" s="184" t="str">
        <f t="shared" si="13"/>
        <v/>
      </c>
      <c r="M50" s="184" t="str">
        <f t="shared" si="13"/>
        <v/>
      </c>
      <c r="N50" s="184" t="str">
        <f t="shared" si="13"/>
        <v/>
      </c>
      <c r="O50" s="184" t="str">
        <f t="shared" si="13"/>
        <v/>
      </c>
      <c r="P50" s="184">
        <f>IF(D31=0,"",D36-D35)</f>
        <v>0.89519277517268936</v>
      </c>
      <c r="Q50" s="184" t="str">
        <f>IF(E31=0,"",E36-E35)</f>
        <v/>
      </c>
      <c r="R50" s="184" t="str">
        <f>IF(F31=0,"",F36-F35)</f>
        <v/>
      </c>
      <c r="S50" s="184" t="str">
        <f>IF(G31=0,"",G36-G35)</f>
        <v/>
      </c>
    </row>
    <row r="51" spans="1:29" x14ac:dyDescent="0.2">
      <c r="A51" s="183" t="s">
        <v>780</v>
      </c>
      <c r="B51" s="184">
        <f>IF(B19=0,"",B25-B24)</f>
        <v>0.65943896726501849</v>
      </c>
      <c r="C51" s="184">
        <v>0</v>
      </c>
      <c r="D51" s="184">
        <f t="shared" ref="D51:O51" si="14">IF(D19=0,"",D25-D24)</f>
        <v>0.30600478051102487</v>
      </c>
      <c r="E51" s="184">
        <f t="shared" si="14"/>
        <v>0.46133138180545474</v>
      </c>
      <c r="F51" s="184">
        <f t="shared" si="14"/>
        <v>0.53014002873229149</v>
      </c>
      <c r="G51" s="184">
        <f t="shared" si="14"/>
        <v>0.5359597044604496</v>
      </c>
      <c r="H51" s="184">
        <f t="shared" si="14"/>
        <v>0.52722268085748514</v>
      </c>
      <c r="I51" s="184">
        <f t="shared" si="14"/>
        <v>0.7927902087564167</v>
      </c>
      <c r="J51" s="184" t="str">
        <f t="shared" si="14"/>
        <v/>
      </c>
      <c r="K51" s="184">
        <f t="shared" si="14"/>
        <v>1.2563889190047419</v>
      </c>
      <c r="L51" s="184" t="str">
        <f t="shared" si="14"/>
        <v/>
      </c>
      <c r="M51" s="184" t="str">
        <f t="shared" si="14"/>
        <v/>
      </c>
      <c r="N51" s="184" t="str">
        <f t="shared" si="14"/>
        <v/>
      </c>
      <c r="O51" s="184" t="str">
        <f t="shared" si="14"/>
        <v/>
      </c>
      <c r="P51" s="184">
        <f>IF(D31=0,"",D37-D36)</f>
        <v>0.57551089430453484</v>
      </c>
      <c r="Q51" s="184" t="str">
        <f>IF(E31=0,"",E37-E36)</f>
        <v/>
      </c>
      <c r="R51" s="184" t="str">
        <f>IF(F31=0,"",F37-F36)</f>
        <v/>
      </c>
      <c r="S51" s="184" t="str">
        <f>IF(G31=0,"",G37-G36)</f>
        <v/>
      </c>
    </row>
    <row r="52" spans="1:29" x14ac:dyDescent="0.2">
      <c r="A52" s="183" t="s">
        <v>781</v>
      </c>
      <c r="B52" s="184">
        <f>IF(B19=0,"",B23-B22)</f>
        <v>0.39823567856386566</v>
      </c>
      <c r="C52" s="184">
        <v>0</v>
      </c>
      <c r="D52" s="184">
        <f t="shared" ref="D52:O52" si="15">IF(D19=0,"",D23-D22)</f>
        <v>0.28497676121481463</v>
      </c>
      <c r="E52" s="184">
        <f t="shared" si="15"/>
        <v>0.23325220776482558</v>
      </c>
      <c r="F52" s="184">
        <f t="shared" si="15"/>
        <v>0.39675591742297467</v>
      </c>
      <c r="G52" s="184">
        <f t="shared" si="15"/>
        <v>0.55488963600415131</v>
      </c>
      <c r="H52" s="184">
        <f t="shared" si="15"/>
        <v>0.65965571924522792</v>
      </c>
      <c r="I52" s="184">
        <f t="shared" si="15"/>
        <v>0.33497239754669561</v>
      </c>
      <c r="J52" s="184" t="str">
        <f t="shared" si="15"/>
        <v/>
      </c>
      <c r="K52" s="184">
        <f t="shared" si="15"/>
        <v>1.1737001775762177</v>
      </c>
      <c r="L52" s="184" t="str">
        <f t="shared" si="15"/>
        <v/>
      </c>
      <c r="M52" s="184" t="str">
        <f t="shared" si="15"/>
        <v/>
      </c>
      <c r="N52" s="184" t="str">
        <f t="shared" si="15"/>
        <v/>
      </c>
      <c r="O52" s="184" t="str">
        <f t="shared" si="15"/>
        <v/>
      </c>
      <c r="P52" s="184">
        <f>IF(D31=0,"",D35-D34)</f>
        <v>0.51992883984682714</v>
      </c>
      <c r="Q52" s="184" t="str">
        <f>IF(E31=0,"",E35-E34)</f>
        <v/>
      </c>
      <c r="R52" s="184" t="str">
        <f>IF(F31=0,"",F35-F34)</f>
        <v/>
      </c>
      <c r="S52" s="184" t="str">
        <f>IF(G31=0,"",G35-G34)</f>
        <v/>
      </c>
      <c r="AB52" s="15"/>
      <c r="AC52" s="15"/>
    </row>
    <row r="53" spans="1:29" x14ac:dyDescent="0.2">
      <c r="A53" s="183" t="s">
        <v>782</v>
      </c>
      <c r="B53" s="184">
        <f>IF(B19=0,"",B26-B25)</f>
        <v>0.64758430481398532</v>
      </c>
      <c r="C53" s="184">
        <v>0</v>
      </c>
      <c r="D53" s="184">
        <f t="shared" ref="D53:O53" si="16">IF(D19=0,"",D26-D25)</f>
        <v>0.4652531312666186</v>
      </c>
      <c r="E53" s="184">
        <f t="shared" si="16"/>
        <v>0.55296075535401368</v>
      </c>
      <c r="F53" s="184">
        <f t="shared" si="16"/>
        <v>0.20655156579129885</v>
      </c>
      <c r="G53" s="184">
        <f t="shared" si="16"/>
        <v>1.0139382114608289</v>
      </c>
      <c r="H53" s="184">
        <f t="shared" si="16"/>
        <v>0.56790064398889051</v>
      </c>
      <c r="I53" s="184">
        <f t="shared" si="16"/>
        <v>2.2246888978009745</v>
      </c>
      <c r="J53" s="184" t="str">
        <f t="shared" si="16"/>
        <v/>
      </c>
      <c r="K53" s="184">
        <f t="shared" si="16"/>
        <v>1.4439675857282399</v>
      </c>
      <c r="L53" s="184" t="str">
        <f t="shared" si="16"/>
        <v/>
      </c>
      <c r="M53" s="184" t="str">
        <f t="shared" si="16"/>
        <v/>
      </c>
      <c r="N53" s="184" t="str">
        <f t="shared" si="16"/>
        <v/>
      </c>
      <c r="O53" s="184" t="str">
        <f t="shared" si="16"/>
        <v/>
      </c>
      <c r="P53" s="184">
        <f>IF(D31=0,"",D38-D37)</f>
        <v>0.42161738491894818</v>
      </c>
      <c r="Q53" s="184" t="str">
        <f>IF(E31=0,"",E38-E37)</f>
        <v/>
      </c>
      <c r="R53" s="184" t="str">
        <f>IF(F31=0,"",F38-F37)</f>
        <v/>
      </c>
      <c r="S53" s="184" t="str">
        <f>IF(G31=0,"",G38-G37)</f>
        <v/>
      </c>
      <c r="AB53" s="15"/>
      <c r="AC53" s="15"/>
    </row>
    <row r="54" spans="1:29" x14ac:dyDescent="0.2">
      <c r="A54" s="183" t="s">
        <v>783</v>
      </c>
      <c r="B54" s="184">
        <f t="shared" ref="B54:O54" si="17">IF(B19=0,"",B20)</f>
        <v>3.0351423919478906</v>
      </c>
      <c r="C54" s="184" t="str">
        <f t="shared" si="17"/>
        <v/>
      </c>
      <c r="D54" s="184">
        <f t="shared" si="17"/>
        <v>3.269938322560884</v>
      </c>
      <c r="E54" s="184">
        <f t="shared" si="17"/>
        <v>2.8378143561384039</v>
      </c>
      <c r="F54" s="184">
        <f t="shared" si="17"/>
        <v>2.8239690268705777</v>
      </c>
      <c r="G54" s="184">
        <f t="shared" si="17"/>
        <v>2.9635920886754947</v>
      </c>
      <c r="H54" s="184">
        <f t="shared" si="17"/>
        <v>2.9685358943994915</v>
      </c>
      <c r="I54" s="184">
        <f t="shared" si="17"/>
        <v>3.4251712476535148</v>
      </c>
      <c r="J54" s="184" t="str">
        <f t="shared" si="17"/>
        <v/>
      </c>
      <c r="K54" s="184">
        <f t="shared" si="17"/>
        <v>4.1119420679886769</v>
      </c>
      <c r="L54" s="184" t="str">
        <f t="shared" si="17"/>
        <v/>
      </c>
      <c r="M54" s="184" t="str">
        <f t="shared" si="17"/>
        <v/>
      </c>
      <c r="N54" s="184" t="str">
        <f t="shared" si="17"/>
        <v/>
      </c>
      <c r="O54" s="184" t="str">
        <f t="shared" si="17"/>
        <v/>
      </c>
      <c r="P54" s="184">
        <f>IF(D31=0,"",D32)</f>
        <v>2.9365647421947849</v>
      </c>
      <c r="Q54" s="184" t="str">
        <f>IF(E31=0,"",E32)</f>
        <v/>
      </c>
      <c r="R54" s="184" t="str">
        <f>IF(F31=0,"",F32)</f>
        <v/>
      </c>
      <c r="S54" s="184" t="str">
        <f>IF(G31=0,"",G32)</f>
        <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1.6362398053682383</v>
      </c>
      <c r="C60" s="69">
        <v>0.42528626319293444</v>
      </c>
      <c r="D60" s="69">
        <v>1.2109535421753044</v>
      </c>
      <c r="E60" s="69">
        <v>1.0618889272272283</v>
      </c>
      <c r="F60" s="69">
        <v>2.3787887629143616E-2</v>
      </c>
      <c r="G60" s="70">
        <v>0.13500565189741504</v>
      </c>
      <c r="H60" s="171">
        <v>2.8569222721220244</v>
      </c>
      <c r="I60" s="68">
        <v>3.7667718524169003E-2</v>
      </c>
      <c r="J60" s="171">
        <v>2.819254553597855</v>
      </c>
      <c r="K60" s="68">
        <v>1.1587179683715634E-3</v>
      </c>
      <c r="L60" s="171">
        <v>2.8180958356294843</v>
      </c>
      <c r="M60" s="169">
        <v>8.8633019205143812E-2</v>
      </c>
      <c r="N60" s="69">
        <v>3.6562574671048252E-2</v>
      </c>
      <c r="O60" s="69">
        <v>2.3894072766596799E-2</v>
      </c>
      <c r="P60" s="69">
        <v>1.5564028393637994E-2</v>
      </c>
      <c r="Q60" s="69">
        <v>5.3374730437619157E-3</v>
      </c>
      <c r="R60" s="70">
        <v>0.16999116808018871</v>
      </c>
      <c r="S60" s="71">
        <v>2.9880870037096741</v>
      </c>
    </row>
    <row r="61" spans="1:29" x14ac:dyDescent="0.2">
      <c r="A61" s="30" t="s">
        <v>794</v>
      </c>
      <c r="B61" s="72">
        <v>0.54758773868929056</v>
      </c>
      <c r="C61" s="73">
        <v>0.14232726914074009</v>
      </c>
      <c r="D61" s="73">
        <v>0.40526046954855066</v>
      </c>
      <c r="E61" s="73">
        <v>0.35537416611661776</v>
      </c>
      <c r="F61" s="73">
        <v>7.9609086347255751E-3</v>
      </c>
      <c r="G61" s="74">
        <v>4.518129884765977E-2</v>
      </c>
      <c r="H61" s="172">
        <v>0.9561041122882934</v>
      </c>
      <c r="I61" s="72">
        <v>1.2605964443941887E-2</v>
      </c>
      <c r="J61" s="172">
        <v>0.94349814784435138</v>
      </c>
      <c r="K61" s="72">
        <v>3.877791934883519E-4</v>
      </c>
      <c r="L61" s="172">
        <v>0.94311036865086328</v>
      </c>
      <c r="M61" s="170">
        <v>2.9662128008691509E-2</v>
      </c>
      <c r="N61" s="73">
        <v>1.2236114485842031E-2</v>
      </c>
      <c r="O61" s="73">
        <v>7.996444794590182E-3</v>
      </c>
      <c r="P61" s="73">
        <v>5.2086931787178352E-3</v>
      </c>
      <c r="Q61" s="73">
        <v>1.7862508812947907E-3</v>
      </c>
      <c r="R61" s="74">
        <v>5.6889631349136327E-2</v>
      </c>
      <c r="S61" s="75">
        <v>1</v>
      </c>
    </row>
    <row r="62" spans="1:29" x14ac:dyDescent="0.2">
      <c r="A62" s="30" t="s">
        <v>775</v>
      </c>
      <c r="B62" s="32">
        <v>1.8430499288277382</v>
      </c>
      <c r="C62" s="33">
        <v>0.47605885236125012</v>
      </c>
      <c r="D62" s="33">
        <v>1.3669910764664859</v>
      </c>
      <c r="E62" s="33">
        <v>0.90214995834786382</v>
      </c>
      <c r="F62" s="33">
        <v>3.9184238122823713E-2</v>
      </c>
      <c r="G62" s="76">
        <v>0.14753140103944917</v>
      </c>
      <c r="H62" s="34">
        <v>2.9319155263378738</v>
      </c>
      <c r="I62" s="32">
        <v>7.9143557241501017E-2</v>
      </c>
      <c r="J62" s="34">
        <v>2.8527719690963735</v>
      </c>
      <c r="K62" s="32">
        <v>6.9643126237339051E-3</v>
      </c>
      <c r="L62" s="34">
        <v>2.84580765647264</v>
      </c>
      <c r="M62" s="128">
        <v>0.10755947732642376</v>
      </c>
      <c r="N62" s="33">
        <v>3.7699983824557269E-2</v>
      </c>
      <c r="O62" s="33">
        <v>2.1514892936143871E-2</v>
      </c>
      <c r="P62" s="33">
        <v>1.7866138664873264E-2</v>
      </c>
      <c r="Q62" s="33">
        <v>4.6843547458628957E-3</v>
      </c>
      <c r="R62" s="76">
        <v>0.18932484749786105</v>
      </c>
      <c r="S62" s="59">
        <v>3.0351325039705017</v>
      </c>
    </row>
    <row r="63" spans="1:29" ht="15" thickBot="1" x14ac:dyDescent="0.25">
      <c r="A63" s="30" t="s">
        <v>2652</v>
      </c>
      <c r="B63" s="32">
        <v>0.84926405136001082</v>
      </c>
      <c r="C63" s="33">
        <v>0.40610334908224704</v>
      </c>
      <c r="D63" s="33">
        <v>0.6675680630232812</v>
      </c>
      <c r="E63" s="33">
        <v>0.55012074936386257</v>
      </c>
      <c r="F63" s="33">
        <v>0.18069499168359551</v>
      </c>
      <c r="G63" s="76">
        <v>0.11788156065462532</v>
      </c>
      <c r="H63" s="34">
        <v>1.2365933651862866</v>
      </c>
      <c r="I63" s="32">
        <v>0.73887142826189844</v>
      </c>
      <c r="J63" s="34">
        <v>0.99083112479763602</v>
      </c>
      <c r="K63" s="32">
        <v>0.11982920377687702</v>
      </c>
      <c r="L63" s="34">
        <v>0.96760009733562768</v>
      </c>
      <c r="M63" s="128">
        <v>0.13129340715203244</v>
      </c>
      <c r="N63" s="33">
        <v>2.3796426499989792E-2</v>
      </c>
      <c r="O63" s="33">
        <v>2.1756213552838532E-2</v>
      </c>
      <c r="P63" s="33">
        <v>1.7202396125237964E-2</v>
      </c>
      <c r="Q63" s="33">
        <v>1.0982674777717508E-2</v>
      </c>
      <c r="R63" s="76">
        <v>0.15835090536026353</v>
      </c>
      <c r="S63" s="59">
        <v>1.0282183427625333</v>
      </c>
    </row>
    <row r="64" spans="1:29" x14ac:dyDescent="0.2">
      <c r="A64" s="36" t="s">
        <v>770</v>
      </c>
      <c r="B64" s="39">
        <v>1.0954400762211618</v>
      </c>
      <c r="C64" s="40">
        <v>0</v>
      </c>
      <c r="D64" s="40">
        <v>0.83140436054374933</v>
      </c>
      <c r="E64" s="40">
        <v>0.41452244753549322</v>
      </c>
      <c r="F64" s="40">
        <v>3.7368831724612748E-4</v>
      </c>
      <c r="G64" s="77">
        <v>4.8328783066460775E-2</v>
      </c>
      <c r="H64" s="41">
        <v>1.9066185090351291</v>
      </c>
      <c r="I64" s="39">
        <v>4.1209998669358759E-4</v>
      </c>
      <c r="J64" s="41">
        <v>1.8482919722487907</v>
      </c>
      <c r="K64" s="39">
        <v>0</v>
      </c>
      <c r="L64" s="41">
        <v>1.8482919722487907</v>
      </c>
      <c r="M64" s="129">
        <v>4.3220610995431299E-2</v>
      </c>
      <c r="N64" s="40">
        <v>1.1801314122507076E-2</v>
      </c>
      <c r="O64" s="40">
        <v>2.2510064993966372E-3</v>
      </c>
      <c r="P64" s="40">
        <v>5.2051086850469401E-3</v>
      </c>
      <c r="Q64" s="40">
        <v>0</v>
      </c>
      <c r="R64" s="77">
        <v>8.4318925375514442E-2</v>
      </c>
      <c r="S64" s="61">
        <v>2.0160633866919757</v>
      </c>
    </row>
    <row r="65" spans="1:19" x14ac:dyDescent="0.2">
      <c r="A65" s="42" t="s">
        <v>771</v>
      </c>
      <c r="B65" s="45">
        <v>1.410932528336412</v>
      </c>
      <c r="C65" s="46">
        <v>0.24918384599727275</v>
      </c>
      <c r="D65" s="46">
        <v>1.024714336516058</v>
      </c>
      <c r="E65" s="46">
        <v>0.59233983871159324</v>
      </c>
      <c r="F65" s="46">
        <v>1.3930669579971392E-3</v>
      </c>
      <c r="G65" s="78">
        <v>8.2283031622993705E-2</v>
      </c>
      <c r="H65" s="47">
        <v>2.3044253864074618</v>
      </c>
      <c r="I65" s="45">
        <v>4.3790940305344509E-3</v>
      </c>
      <c r="J65" s="47">
        <v>2.2485382267514922</v>
      </c>
      <c r="K65" s="45">
        <v>0</v>
      </c>
      <c r="L65" s="47">
        <v>2.2485382267514922</v>
      </c>
      <c r="M65" s="130">
        <v>5.8397649548549369E-2</v>
      </c>
      <c r="N65" s="46">
        <v>2.2131460607174337E-2</v>
      </c>
      <c r="O65" s="46">
        <v>9.5210963470931213E-3</v>
      </c>
      <c r="P65" s="46">
        <v>9.1359726553775934E-3</v>
      </c>
      <c r="Q65" s="46">
        <v>0</v>
      </c>
      <c r="R65" s="78">
        <v>0.11558544718090577</v>
      </c>
      <c r="S65" s="63">
        <v>2.4142990652558414</v>
      </c>
    </row>
    <row r="66" spans="1:19" x14ac:dyDescent="0.2">
      <c r="A66" s="30" t="s">
        <v>2653</v>
      </c>
      <c r="B66" s="32">
        <v>1.6599991787459198</v>
      </c>
      <c r="C66" s="33">
        <v>0.42619506798509299</v>
      </c>
      <c r="D66" s="33">
        <v>1.2670127132268356</v>
      </c>
      <c r="E66" s="33">
        <v>0.80293737792624409</v>
      </c>
      <c r="F66" s="33">
        <v>6.0886297325364793E-3</v>
      </c>
      <c r="G66" s="76">
        <v>0.12788995968833425</v>
      </c>
      <c r="H66" s="34">
        <v>2.7350208228548429</v>
      </c>
      <c r="I66" s="32">
        <v>1.2977199153260784E-2</v>
      </c>
      <c r="J66" s="34">
        <v>2.6766063197617229</v>
      </c>
      <c r="K66" s="32">
        <v>0</v>
      </c>
      <c r="L66" s="34">
        <v>2.6766063197617229</v>
      </c>
      <c r="M66" s="128">
        <v>7.9879903563018884E-2</v>
      </c>
      <c r="N66" s="33">
        <v>3.2313480131347369E-2</v>
      </c>
      <c r="O66" s="33">
        <v>1.7102310827041077E-2</v>
      </c>
      <c r="P66" s="33">
        <v>1.3684458201642311E-2</v>
      </c>
      <c r="Q66" s="33">
        <v>0</v>
      </c>
      <c r="R66" s="76">
        <v>0.15696025860222018</v>
      </c>
      <c r="S66" s="59">
        <v>2.8497868720813289</v>
      </c>
    </row>
    <row r="67" spans="1:19" x14ac:dyDescent="0.2">
      <c r="A67" s="42" t="s">
        <v>772</v>
      </c>
      <c r="B67" s="45">
        <v>2.0606564476373688</v>
      </c>
      <c r="C67" s="46">
        <v>0.63936332444877164</v>
      </c>
      <c r="D67" s="46">
        <v>1.5231883621166562</v>
      </c>
      <c r="E67" s="46">
        <v>1.0850437634360686</v>
      </c>
      <c r="F67" s="46">
        <v>3.1337579230088793E-2</v>
      </c>
      <c r="G67" s="78">
        <v>0.18617517601391984</v>
      </c>
      <c r="H67" s="47">
        <v>3.3258182454618637</v>
      </c>
      <c r="I67" s="45">
        <v>3.1135441378685753E-2</v>
      </c>
      <c r="J67" s="47">
        <v>3.300978258600193</v>
      </c>
      <c r="K67" s="45">
        <v>0</v>
      </c>
      <c r="L67" s="47">
        <v>3.2955004613506391</v>
      </c>
      <c r="M67" s="130">
        <v>0.11849640384950499</v>
      </c>
      <c r="N67" s="46">
        <v>4.7243050691151617E-2</v>
      </c>
      <c r="O67" s="46">
        <v>2.6001073495759041E-2</v>
      </c>
      <c r="P67" s="46">
        <v>2.1951701782080529E-2</v>
      </c>
      <c r="Q67" s="46">
        <v>4.5727275533323378E-3</v>
      </c>
      <c r="R67" s="78">
        <v>0.21993078678980574</v>
      </c>
      <c r="S67" s="63">
        <v>3.5092258393463474</v>
      </c>
    </row>
    <row r="68" spans="1:19" ht="15" thickBot="1" x14ac:dyDescent="0.25">
      <c r="A68" s="48" t="s">
        <v>773</v>
      </c>
      <c r="B68" s="51">
        <v>2.595621873832564</v>
      </c>
      <c r="C68" s="52">
        <v>0.89514925875792772</v>
      </c>
      <c r="D68" s="52">
        <v>1.8692297901551407</v>
      </c>
      <c r="E68" s="52">
        <v>1.4365779676136508</v>
      </c>
      <c r="F68" s="52">
        <v>7.0229295376617262E-2</v>
      </c>
      <c r="G68" s="79">
        <v>0.27045277126061507</v>
      </c>
      <c r="H68" s="53">
        <v>4.0564754363934732</v>
      </c>
      <c r="I68" s="51">
        <v>7.8266218306785373E-2</v>
      </c>
      <c r="J68" s="53">
        <v>3.980516555372752</v>
      </c>
      <c r="K68" s="51">
        <v>0</v>
      </c>
      <c r="L68" s="53">
        <v>3.980516555372752</v>
      </c>
      <c r="M68" s="131">
        <v>0.18559771742083014</v>
      </c>
      <c r="N68" s="52">
        <v>7.272096867032124E-2</v>
      </c>
      <c r="O68" s="52">
        <v>3.7123093396854073E-2</v>
      </c>
      <c r="P68" s="52">
        <v>3.4005757557482051E-2</v>
      </c>
      <c r="Q68" s="52">
        <v>1.4364971841918543E-2</v>
      </c>
      <c r="R68" s="79">
        <v>0.32525056614725012</v>
      </c>
      <c r="S68" s="65">
        <v>4.1568101441603327</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LGG-MT-LM-STR-Clin'!$Y$33="non concerné","",'[1]ETPR LGG-MT-LM-STR-Clin'!$Y$33)</f>
        <v/>
      </c>
      <c r="C88" s="179" t="str">
        <f>IF('[1]ETPR LGG-MT-LM-STR-Clin'!$Y$36="non concerné","",'[1]ETPR LGG-MT-LM-STR-Clin'!$Y$36)</f>
        <v/>
      </c>
      <c r="D88" s="180" t="str">
        <f>IF('[1]ETPR LGG-MT-LM-STR-Clin'!$Y$39="non concerné","",'[1]ETPR LGG-MT-LM-STR-Clin'!$Y$39)</f>
        <v/>
      </c>
      <c r="E88" s="181" t="str">
        <f>IF('[1]ETPR LGG-MT-LM-STR-Clin'!$Y$18=0,"",'[1]Synth. SA auxiliaires'!$V$38/'[1]ETPR LGG-MT-LM-STR-Clin'!$Y$18)</f>
        <v/>
      </c>
      <c r="F88" s="182" t="str">
        <f>IF('[1]ETPR LGG-MT-LM-STR-Clin'!$Y$14=0,"",'[1]Synth. SA auxiliaires'!$V$38/'[1]ETPR LGG-MT-LM-STR-Clin'!$Y$14)</f>
        <v/>
      </c>
      <c r="G88" s="178" t="str">
        <f>IF('[1]ETPR LGG-MT-LM-STR-Clin'!$Y$42="non concerné","",'[1]ETPR LGG-MT-LM-STR-Clin'!$Y$42)</f>
        <v/>
      </c>
      <c r="H88" s="179" t="str">
        <f>IF('[1]ETPR LGG-MT-LM-STR-Clin'!$Y$45="non concerné","",'[1]ETPR LGG-MT-LM-STR-Clin'!$Y$45)</f>
        <v/>
      </c>
      <c r="I88" s="180" t="str">
        <f>IF('[1]ETPR LGG-MT-LM-STR-Clin'!$Y$48="non concerné","",'[1]ETPR LGG-MT-LM-STR-Clin'!$Y$48)</f>
        <v/>
      </c>
      <c r="J88" s="181" t="str">
        <f>IF('[1]ETPR LGG-MT-LM-STR-Clin'!$Y$27=0,"",'[1]Synth. SA auxiliaires'!$V$38/'[1]ETPR LGG-MT-LM-STR-Clin'!$Y$27)</f>
        <v/>
      </c>
      <c r="K88" s="182" t="str">
        <f>IF(('[1]ETPR LGG-MT-LM-STR-Clin'!$Y$27-SUM('[1]ETPR LGG-MT-LM-STR-Clin'!$Y$29:$Y$30))=0,"",'[1]Synth. SA auxiliaires'!$V$38/('[1]ETPR LGG-MT-LM-STR-Clin'!$Y$27-SUM('[1]ETPR LGG-MT-LM-STR-Clin'!$Y$29:$Y$30)))</f>
        <v/>
      </c>
    </row>
    <row r="89" spans="1:11" x14ac:dyDescent="0.2">
      <c r="A89" s="24" t="s">
        <v>769</v>
      </c>
      <c r="B89" s="27">
        <v>287</v>
      </c>
      <c r="C89" s="83"/>
      <c r="D89" s="84"/>
      <c r="E89" s="85"/>
      <c r="F89" s="86"/>
      <c r="G89" s="27">
        <v>368</v>
      </c>
      <c r="H89" s="83"/>
      <c r="I89" s="84"/>
      <c r="J89" s="85"/>
      <c r="K89" s="86"/>
    </row>
    <row r="90" spans="1:11" x14ac:dyDescent="0.2">
      <c r="A90" s="30" t="s">
        <v>783</v>
      </c>
      <c r="B90" s="87">
        <v>124570.41139564799</v>
      </c>
      <c r="C90" s="88">
        <v>124678.27133019094</v>
      </c>
      <c r="D90" s="89">
        <v>135140.3852451588</v>
      </c>
      <c r="E90" s="90">
        <v>537399.81932124856</v>
      </c>
      <c r="F90" s="29">
        <v>582034.66914902325</v>
      </c>
      <c r="G90" s="87">
        <v>51738.759632148394</v>
      </c>
      <c r="H90" s="88">
        <v>51892.370385281713</v>
      </c>
      <c r="I90" s="89">
        <v>52044.004346568858</v>
      </c>
      <c r="J90" s="90">
        <v>50325.374153763674</v>
      </c>
      <c r="K90" s="29">
        <v>50501.366649726078</v>
      </c>
    </row>
    <row r="91" spans="1:11" ht="15" thickBot="1" x14ac:dyDescent="0.25">
      <c r="A91" s="30" t="s">
        <v>2652</v>
      </c>
      <c r="B91" s="87">
        <v>33981.547981225624</v>
      </c>
      <c r="C91" s="88">
        <v>33918.588157819482</v>
      </c>
      <c r="D91" s="89">
        <v>30344.657684512276</v>
      </c>
      <c r="E91" s="90">
        <v>2214559.7496501571</v>
      </c>
      <c r="F91" s="29">
        <v>2242131.1884626402</v>
      </c>
      <c r="G91" s="87">
        <v>6536.7389306923287</v>
      </c>
      <c r="H91" s="88">
        <v>6899.6551302360313</v>
      </c>
      <c r="I91" s="89">
        <v>6902.5209807259098</v>
      </c>
      <c r="J91" s="90">
        <v>101693.62470812582</v>
      </c>
      <c r="K91" s="29">
        <v>101684.42052570304</v>
      </c>
    </row>
    <row r="92" spans="1:11" x14ac:dyDescent="0.2">
      <c r="A92" s="36" t="s">
        <v>770</v>
      </c>
      <c r="B92" s="91">
        <v>80851.92</v>
      </c>
      <c r="C92" s="92">
        <v>81632.907280334723</v>
      </c>
      <c r="D92" s="93">
        <v>99854.08642714571</v>
      </c>
      <c r="E92" s="94">
        <v>138695.06904706362</v>
      </c>
      <c r="F92" s="95">
        <v>164728.92911648905</v>
      </c>
      <c r="G92" s="91">
        <v>45731.895877119438</v>
      </c>
      <c r="H92" s="92">
        <v>45855.043912445515</v>
      </c>
      <c r="I92" s="93">
        <v>46202.177593499422</v>
      </c>
      <c r="J92" s="94">
        <v>27096.438272588886</v>
      </c>
      <c r="K92" s="95">
        <v>27373.338126936676</v>
      </c>
    </row>
    <row r="93" spans="1:11" x14ac:dyDescent="0.2">
      <c r="A93" s="42" t="s">
        <v>771</v>
      </c>
      <c r="B93" s="96">
        <v>100883.74100273718</v>
      </c>
      <c r="C93" s="97">
        <v>100883.74100273718</v>
      </c>
      <c r="D93" s="98">
        <v>115512.05474445185</v>
      </c>
      <c r="E93" s="99">
        <v>184160.1842870999</v>
      </c>
      <c r="F93" s="100">
        <v>226020.05099137418</v>
      </c>
      <c r="G93" s="96">
        <v>48069.686530961888</v>
      </c>
      <c r="H93" s="97">
        <v>48069.686530961888</v>
      </c>
      <c r="I93" s="98">
        <v>48143.117051831185</v>
      </c>
      <c r="J93" s="99">
        <v>33727.695716997907</v>
      </c>
      <c r="K93" s="100">
        <v>33995.950533391799</v>
      </c>
    </row>
    <row r="94" spans="1:11" x14ac:dyDescent="0.2">
      <c r="A94" s="30" t="s">
        <v>2653</v>
      </c>
      <c r="B94" s="87">
        <v>125406.81384248209</v>
      </c>
      <c r="C94" s="88">
        <v>125406.81384248209</v>
      </c>
      <c r="D94" s="89">
        <v>133192.54285714283</v>
      </c>
      <c r="E94" s="90">
        <v>269730.27522935777</v>
      </c>
      <c r="F94" s="29">
        <v>293348.53540610749</v>
      </c>
      <c r="G94" s="87">
        <v>50802.472830242143</v>
      </c>
      <c r="H94" s="88">
        <v>50940.625769409467</v>
      </c>
      <c r="I94" s="89">
        <v>51044.114326712253</v>
      </c>
      <c r="J94" s="90">
        <v>40803.666083850199</v>
      </c>
      <c r="K94" s="29">
        <v>41337.361199671504</v>
      </c>
    </row>
    <row r="95" spans="1:11" x14ac:dyDescent="0.2">
      <c r="A95" s="42" t="s">
        <v>772</v>
      </c>
      <c r="B95" s="96">
        <v>147955.217015873</v>
      </c>
      <c r="C95" s="97">
        <v>148194.10853710855</v>
      </c>
      <c r="D95" s="98">
        <v>154098.61620566447</v>
      </c>
      <c r="E95" s="99">
        <v>373899.03206156776</v>
      </c>
      <c r="F95" s="100">
        <v>393753.43874736159</v>
      </c>
      <c r="G95" s="96">
        <v>54677.323570389737</v>
      </c>
      <c r="H95" s="97">
        <v>54691.250840501627</v>
      </c>
      <c r="I95" s="98">
        <v>54739.02119369369</v>
      </c>
      <c r="J95" s="99">
        <v>51114.860650642353</v>
      </c>
      <c r="K95" s="100">
        <v>51186.149778840925</v>
      </c>
    </row>
    <row r="96" spans="1:11" ht="15" thickBot="1" x14ac:dyDescent="0.25">
      <c r="A96" s="48" t="s">
        <v>773</v>
      </c>
      <c r="B96" s="101">
        <v>167387.75170615446</v>
      </c>
      <c r="C96" s="102">
        <v>167387.75170615446</v>
      </c>
      <c r="D96" s="103">
        <v>172209.3311505942</v>
      </c>
      <c r="E96" s="104">
        <v>575690.42097803019</v>
      </c>
      <c r="F96" s="105">
        <v>590631.88067481655</v>
      </c>
      <c r="G96" s="101">
        <v>58757.547830813986</v>
      </c>
      <c r="H96" s="102">
        <v>58827.783262519202</v>
      </c>
      <c r="I96" s="103">
        <v>58827.783262519202</v>
      </c>
      <c r="J96" s="104">
        <v>66623.7222265483</v>
      </c>
      <c r="K96" s="105">
        <v>66623.7222265483</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1">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2428</v>
      </c>
      <c r="B1" s="387"/>
      <c r="C1" s="387"/>
      <c r="D1" s="387"/>
      <c r="E1" s="387"/>
      <c r="F1" s="387"/>
      <c r="G1" s="387"/>
      <c r="H1" s="387"/>
      <c r="I1" s="387"/>
      <c r="J1" s="387"/>
      <c r="K1" s="387"/>
      <c r="L1" s="387"/>
      <c r="M1" s="387"/>
      <c r="N1" s="387"/>
      <c r="O1" s="390" t="s">
        <v>2626</v>
      </c>
      <c r="P1" s="390"/>
      <c r="Q1" s="390"/>
      <c r="R1" s="380" t="s">
        <v>2427</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2425</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242</v>
      </c>
      <c r="C7" s="26">
        <v>1</v>
      </c>
      <c r="D7" s="27">
        <v>27</v>
      </c>
      <c r="E7" s="28">
        <v>199</v>
      </c>
      <c r="F7" s="107">
        <v>103</v>
      </c>
      <c r="G7" s="108">
        <v>87</v>
      </c>
      <c r="H7" s="109">
        <v>9</v>
      </c>
      <c r="I7" s="28">
        <v>0</v>
      </c>
      <c r="J7" s="28">
        <v>0</v>
      </c>
      <c r="K7" s="28">
        <v>16</v>
      </c>
      <c r="L7" s="29">
        <v>0</v>
      </c>
      <c r="AI7" s="14"/>
      <c r="AJ7" s="14"/>
    </row>
    <row r="8" spans="1:36" x14ac:dyDescent="0.2">
      <c r="A8" s="30" t="s">
        <v>775</v>
      </c>
      <c r="B8" s="31">
        <v>4.9946851002879971</v>
      </c>
      <c r="C8" s="177" t="str">
        <f>IF('[1]Synth. SA auxiliaires'!$W$40="non concerné","",'[1]Synth. SA auxiliaires'!$W$40)</f>
        <v/>
      </c>
      <c r="D8" s="32">
        <v>3.7241025611272427</v>
      </c>
      <c r="E8" s="33">
        <v>5.1932367818498752</v>
      </c>
      <c r="F8" s="110">
        <v>5.2994614517063274</v>
      </c>
      <c r="G8" s="111">
        <v>4.8000699333657959</v>
      </c>
      <c r="H8" s="112">
        <v>7.7781673177277515</v>
      </c>
      <c r="I8" s="33" t="s">
        <v>2654</v>
      </c>
      <c r="J8" s="33" t="s">
        <v>2654</v>
      </c>
      <c r="K8" s="33">
        <v>4.6693065956958097</v>
      </c>
      <c r="L8" s="34" t="s">
        <v>2654</v>
      </c>
      <c r="AI8" s="14"/>
      <c r="AJ8" s="14"/>
    </row>
    <row r="9" spans="1:36" ht="15" thickBot="1" x14ac:dyDescent="0.25">
      <c r="A9" s="30" t="s">
        <v>2652</v>
      </c>
      <c r="B9" s="31">
        <v>3.059093154706729</v>
      </c>
      <c r="C9" s="35"/>
      <c r="D9" s="32">
        <v>0.86719602931678386</v>
      </c>
      <c r="E9" s="33">
        <v>3.2840573833922986</v>
      </c>
      <c r="F9" s="110">
        <v>3.1676665904972698</v>
      </c>
      <c r="G9" s="111">
        <v>2.9007728813773275</v>
      </c>
      <c r="H9" s="112">
        <v>5.8300039461527131</v>
      </c>
      <c r="I9" s="33" t="s">
        <v>2654</v>
      </c>
      <c r="J9" s="33" t="s">
        <v>2654</v>
      </c>
      <c r="K9" s="33">
        <v>1.676951602211056</v>
      </c>
      <c r="L9" s="34" t="s">
        <v>2654</v>
      </c>
      <c r="AI9" s="14"/>
      <c r="AJ9" s="14"/>
    </row>
    <row r="10" spans="1:36" x14ac:dyDescent="0.2">
      <c r="A10" s="36" t="s">
        <v>770</v>
      </c>
      <c r="B10" s="37">
        <v>1.8853364919494378</v>
      </c>
      <c r="C10" s="38"/>
      <c r="D10" s="39">
        <v>2.8683892914771296</v>
      </c>
      <c r="E10" s="40">
        <v>1.7254162546854994</v>
      </c>
      <c r="F10" s="113">
        <v>2.1385869034942329</v>
      </c>
      <c r="G10" s="114">
        <v>1.1777731699973941</v>
      </c>
      <c r="H10" s="115">
        <v>2.682949193915428</v>
      </c>
      <c r="I10" s="40" t="s">
        <v>2654</v>
      </c>
      <c r="J10" s="40" t="s">
        <v>2654</v>
      </c>
      <c r="K10" s="40">
        <v>2.7335816942547071</v>
      </c>
      <c r="L10" s="41" t="s">
        <v>2654</v>
      </c>
      <c r="AI10" s="14"/>
      <c r="AJ10" s="14"/>
    </row>
    <row r="11" spans="1:36" x14ac:dyDescent="0.2">
      <c r="A11" s="42" t="s">
        <v>771</v>
      </c>
      <c r="B11" s="43">
        <v>3.1750465970206445</v>
      </c>
      <c r="C11" s="44"/>
      <c r="D11" s="45">
        <v>3.4167701021293739</v>
      </c>
      <c r="E11" s="46">
        <v>3.1322331452818042</v>
      </c>
      <c r="F11" s="116">
        <v>3.416794519630761</v>
      </c>
      <c r="G11" s="117">
        <v>2.3531020522877912</v>
      </c>
      <c r="H11" s="118">
        <v>4.4129028855101042</v>
      </c>
      <c r="I11" s="46" t="s">
        <v>2654</v>
      </c>
      <c r="J11" s="46" t="s">
        <v>2654</v>
      </c>
      <c r="K11" s="46">
        <v>3.3655819006121135</v>
      </c>
      <c r="L11" s="47" t="s">
        <v>2654</v>
      </c>
      <c r="AI11" s="14"/>
      <c r="AJ11" s="14"/>
    </row>
    <row r="12" spans="1:36" x14ac:dyDescent="0.2">
      <c r="A12" s="30" t="s">
        <v>2653</v>
      </c>
      <c r="B12" s="31">
        <v>4.3277185787796899</v>
      </c>
      <c r="C12" s="35"/>
      <c r="D12" s="32">
        <v>3.7635500494706364</v>
      </c>
      <c r="E12" s="33">
        <v>4.6333885882735082</v>
      </c>
      <c r="F12" s="110">
        <v>4.6314986280641373</v>
      </c>
      <c r="G12" s="111">
        <v>4.5990501745940033</v>
      </c>
      <c r="H12" s="112">
        <v>6.4790697442232821</v>
      </c>
      <c r="I12" s="33" t="s">
        <v>2654</v>
      </c>
      <c r="J12" s="33" t="s">
        <v>2654</v>
      </c>
      <c r="K12" s="33">
        <v>4.5220204195875731</v>
      </c>
      <c r="L12" s="34" t="s">
        <v>2654</v>
      </c>
      <c r="AI12" s="14"/>
      <c r="AJ12" s="14"/>
    </row>
    <row r="13" spans="1:36" x14ac:dyDescent="0.2">
      <c r="A13" s="42" t="s">
        <v>772</v>
      </c>
      <c r="B13" s="43">
        <v>6.1480263784598215</v>
      </c>
      <c r="C13" s="44"/>
      <c r="D13" s="45">
        <v>4.0467382566583403</v>
      </c>
      <c r="E13" s="46">
        <v>6.3561797088463319</v>
      </c>
      <c r="F13" s="116">
        <v>6.3079751301860263</v>
      </c>
      <c r="G13" s="117">
        <v>6.1948038408593611</v>
      </c>
      <c r="H13" s="118">
        <v>9.1869888315914707</v>
      </c>
      <c r="I13" s="46" t="s">
        <v>2654</v>
      </c>
      <c r="J13" s="46" t="s">
        <v>2654</v>
      </c>
      <c r="K13" s="46">
        <v>5.6919222453750171</v>
      </c>
      <c r="L13" s="47" t="s">
        <v>2654</v>
      </c>
      <c r="X13" s="14"/>
      <c r="Y13" s="14"/>
      <c r="Z13" s="14"/>
      <c r="AI13" s="14"/>
      <c r="AJ13" s="14"/>
    </row>
    <row r="14" spans="1:36" ht="15" thickBot="1" x14ac:dyDescent="0.25">
      <c r="A14" s="48" t="s">
        <v>773</v>
      </c>
      <c r="B14" s="49">
        <v>8.9787896253168533</v>
      </c>
      <c r="C14" s="50"/>
      <c r="D14" s="51">
        <v>4.3753314129145515</v>
      </c>
      <c r="E14" s="52">
        <v>9.6159781391776615</v>
      </c>
      <c r="F14" s="119">
        <v>9.436929440050255</v>
      </c>
      <c r="G14" s="120">
        <v>9.2434203761147682</v>
      </c>
      <c r="H14" s="121">
        <v>12.540230538024542</v>
      </c>
      <c r="I14" s="52" t="s">
        <v>2654</v>
      </c>
      <c r="J14" s="52" t="s">
        <v>2654</v>
      </c>
      <c r="K14" s="52">
        <v>7.0885336033722712</v>
      </c>
      <c r="L14" s="53" t="s">
        <v>2654</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242</v>
      </c>
      <c r="C19" s="26">
        <v>1</v>
      </c>
      <c r="D19" s="149">
        <v>27</v>
      </c>
      <c r="E19" s="90">
        <v>75</v>
      </c>
      <c r="F19" s="137">
        <v>28</v>
      </c>
      <c r="G19" s="90">
        <v>72</v>
      </c>
      <c r="H19" s="137">
        <v>15</v>
      </c>
      <c r="I19" s="90">
        <v>9</v>
      </c>
      <c r="J19" s="28">
        <v>0</v>
      </c>
      <c r="K19" s="137">
        <v>0</v>
      </c>
      <c r="L19" s="154">
        <v>0</v>
      </c>
      <c r="M19" s="90">
        <v>0</v>
      </c>
      <c r="N19" s="28">
        <v>0</v>
      </c>
      <c r="O19" s="29">
        <v>0</v>
      </c>
    </row>
    <row r="20" spans="1:26" x14ac:dyDescent="0.2">
      <c r="A20" s="30" t="s">
        <v>775</v>
      </c>
      <c r="B20" s="59">
        <v>4.9946851002879971</v>
      </c>
      <c r="C20" s="123" t="str">
        <f>C8</f>
        <v/>
      </c>
      <c r="D20" s="150">
        <v>3.7241025611272427</v>
      </c>
      <c r="E20" s="145">
        <v>5.0412526441980727</v>
      </c>
      <c r="F20" s="138">
        <v>5.9910921861034465</v>
      </c>
      <c r="G20" s="145">
        <v>4.5275419148076388</v>
      </c>
      <c r="H20" s="138">
        <v>6.1082044224449508</v>
      </c>
      <c r="I20" s="145">
        <v>7.7781673177277515</v>
      </c>
      <c r="J20" s="33" t="s">
        <v>2654</v>
      </c>
      <c r="K20" s="138" t="s">
        <v>2654</v>
      </c>
      <c r="L20" s="155" t="s">
        <v>2654</v>
      </c>
      <c r="M20" s="145" t="s">
        <v>2654</v>
      </c>
      <c r="N20" s="33" t="s">
        <v>2654</v>
      </c>
      <c r="O20" s="34" t="s">
        <v>2654</v>
      </c>
    </row>
    <row r="21" spans="1:26" ht="15" thickBot="1" x14ac:dyDescent="0.25">
      <c r="A21" s="30" t="s">
        <v>2652</v>
      </c>
      <c r="B21" s="59">
        <v>3.059093154706729</v>
      </c>
      <c r="C21" s="123"/>
      <c r="D21" s="150">
        <v>0.86719602931678386</v>
      </c>
      <c r="E21" s="145">
        <v>2.7507956524497934</v>
      </c>
      <c r="F21" s="138">
        <v>3.9982294003886234</v>
      </c>
      <c r="G21" s="145">
        <v>2.7822411753893643</v>
      </c>
      <c r="H21" s="138">
        <v>3.0951780972586622</v>
      </c>
      <c r="I21" s="145">
        <v>5.8300039461527131</v>
      </c>
      <c r="J21" s="33" t="s">
        <v>2654</v>
      </c>
      <c r="K21" s="138" t="s">
        <v>2654</v>
      </c>
      <c r="L21" s="155" t="s">
        <v>2654</v>
      </c>
      <c r="M21" s="145" t="s">
        <v>2654</v>
      </c>
      <c r="N21" s="33" t="s">
        <v>2654</v>
      </c>
      <c r="O21" s="34" t="s">
        <v>2654</v>
      </c>
    </row>
    <row r="22" spans="1:26" x14ac:dyDescent="0.2">
      <c r="A22" s="36" t="s">
        <v>770</v>
      </c>
      <c r="B22" s="61">
        <v>1.8853364919494378</v>
      </c>
      <c r="C22" s="124"/>
      <c r="D22" s="151">
        <v>2.8683892914771296</v>
      </c>
      <c r="E22" s="146">
        <v>1.9676587089072624</v>
      </c>
      <c r="F22" s="139">
        <v>3.0415579269770858</v>
      </c>
      <c r="G22" s="146">
        <v>1.0643759738331777</v>
      </c>
      <c r="H22" s="139">
        <v>2.4483714487716903</v>
      </c>
      <c r="I22" s="146">
        <v>2.682949193915428</v>
      </c>
      <c r="J22" s="40" t="s">
        <v>2654</v>
      </c>
      <c r="K22" s="139" t="s">
        <v>2654</v>
      </c>
      <c r="L22" s="156" t="s">
        <v>2654</v>
      </c>
      <c r="M22" s="146" t="s">
        <v>2654</v>
      </c>
      <c r="N22" s="40" t="s">
        <v>2654</v>
      </c>
      <c r="O22" s="41" t="s">
        <v>2654</v>
      </c>
    </row>
    <row r="23" spans="1:26" x14ac:dyDescent="0.2">
      <c r="A23" s="42" t="s">
        <v>771</v>
      </c>
      <c r="B23" s="63">
        <v>3.1750465970206445</v>
      </c>
      <c r="C23" s="125"/>
      <c r="D23" s="152">
        <v>3.4167701021293739</v>
      </c>
      <c r="E23" s="147">
        <v>3.3014130084640216</v>
      </c>
      <c r="F23" s="140">
        <v>3.681009441841423</v>
      </c>
      <c r="G23" s="147">
        <v>2.2033873871923633</v>
      </c>
      <c r="H23" s="140">
        <v>4.179464323708471</v>
      </c>
      <c r="I23" s="147">
        <v>4.4129028855101042</v>
      </c>
      <c r="J23" s="46" t="s">
        <v>2654</v>
      </c>
      <c r="K23" s="140" t="s">
        <v>2654</v>
      </c>
      <c r="L23" s="157" t="s">
        <v>2654</v>
      </c>
      <c r="M23" s="147" t="s">
        <v>2654</v>
      </c>
      <c r="N23" s="46" t="s">
        <v>2654</v>
      </c>
      <c r="O23" s="47" t="s">
        <v>2654</v>
      </c>
    </row>
    <row r="24" spans="1:26" x14ac:dyDescent="0.2">
      <c r="A24" s="30" t="s">
        <v>2653</v>
      </c>
      <c r="B24" s="59">
        <v>4.3277185787796899</v>
      </c>
      <c r="C24" s="123"/>
      <c r="D24" s="150">
        <v>3.7635500494706364</v>
      </c>
      <c r="E24" s="145">
        <v>4.6314986280641373</v>
      </c>
      <c r="F24" s="138">
        <v>4.8434877592862069</v>
      </c>
      <c r="G24" s="145">
        <v>4.4285881878120197</v>
      </c>
      <c r="H24" s="138">
        <v>5.2765991136154309</v>
      </c>
      <c r="I24" s="145">
        <v>6.4790697442232821</v>
      </c>
      <c r="J24" s="33" t="s">
        <v>2654</v>
      </c>
      <c r="K24" s="138" t="s">
        <v>2654</v>
      </c>
      <c r="L24" s="155" t="s">
        <v>2654</v>
      </c>
      <c r="M24" s="145" t="s">
        <v>2654</v>
      </c>
      <c r="N24" s="33" t="s">
        <v>2654</v>
      </c>
      <c r="O24" s="34" t="s">
        <v>2654</v>
      </c>
    </row>
    <row r="25" spans="1:26" x14ac:dyDescent="0.2">
      <c r="A25" s="42" t="s">
        <v>772</v>
      </c>
      <c r="B25" s="63">
        <v>6.1480263784598215</v>
      </c>
      <c r="C25" s="125"/>
      <c r="D25" s="152">
        <v>4.0467382566583403</v>
      </c>
      <c r="E25" s="147">
        <v>6.3079751301860263</v>
      </c>
      <c r="F25" s="140">
        <v>6.2730204684024979</v>
      </c>
      <c r="G25" s="147">
        <v>5.757411856901105</v>
      </c>
      <c r="H25" s="140">
        <v>8.9124789745020507</v>
      </c>
      <c r="I25" s="147">
        <v>9.1869888315914707</v>
      </c>
      <c r="J25" s="46" t="s">
        <v>2654</v>
      </c>
      <c r="K25" s="140" t="s">
        <v>2654</v>
      </c>
      <c r="L25" s="157" t="s">
        <v>2654</v>
      </c>
      <c r="M25" s="147" t="s">
        <v>2654</v>
      </c>
      <c r="N25" s="46" t="s">
        <v>2654</v>
      </c>
      <c r="O25" s="47" t="s">
        <v>2654</v>
      </c>
    </row>
    <row r="26" spans="1:26" ht="15" thickBot="1" x14ac:dyDescent="0.25">
      <c r="A26" s="48" t="s">
        <v>773</v>
      </c>
      <c r="B26" s="65">
        <v>8.9787896253168533</v>
      </c>
      <c r="C26" s="126"/>
      <c r="D26" s="153">
        <v>4.3753314129145515</v>
      </c>
      <c r="E26" s="148">
        <v>8.5721818293151664</v>
      </c>
      <c r="F26" s="141">
        <v>11.252659570785687</v>
      </c>
      <c r="G26" s="148">
        <v>8.8744851086055139</v>
      </c>
      <c r="H26" s="141">
        <v>9.939278211984524</v>
      </c>
      <c r="I26" s="148">
        <v>12.540230538024542</v>
      </c>
      <c r="J26" s="52" t="s">
        <v>2654</v>
      </c>
      <c r="K26" s="141" t="s">
        <v>2654</v>
      </c>
      <c r="L26" s="158" t="s">
        <v>2654</v>
      </c>
      <c r="M26" s="148" t="s">
        <v>2654</v>
      </c>
      <c r="N26" s="52" t="s">
        <v>2654</v>
      </c>
      <c r="O26" s="5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242</v>
      </c>
      <c r="C31" s="58">
        <v>1</v>
      </c>
      <c r="D31" s="127">
        <v>14</v>
      </c>
      <c r="E31" s="28">
        <v>0</v>
      </c>
      <c r="F31" s="28">
        <v>0</v>
      </c>
      <c r="G31" s="28">
        <v>0</v>
      </c>
      <c r="H31" s="143">
        <v>1</v>
      </c>
      <c r="I31" s="90">
        <v>1</v>
      </c>
      <c r="J31" s="28">
        <v>0</v>
      </c>
      <c r="K31" s="28">
        <v>0</v>
      </c>
      <c r="L31" s="28">
        <v>0</v>
      </c>
      <c r="M31" s="137">
        <v>0</v>
      </c>
      <c r="N31" s="162">
        <v>0</v>
      </c>
    </row>
    <row r="32" spans="1:26" x14ac:dyDescent="0.2">
      <c r="A32" s="30" t="s">
        <v>775</v>
      </c>
      <c r="B32" s="59">
        <v>4.9946851002879971</v>
      </c>
      <c r="C32" s="60" t="str">
        <f>C8</f>
        <v/>
      </c>
      <c r="D32" s="128">
        <v>4.7684828168027611</v>
      </c>
      <c r="E32" s="33" t="s">
        <v>2654</v>
      </c>
      <c r="F32" s="33" t="s">
        <v>2654</v>
      </c>
      <c r="G32" s="33" t="s">
        <v>2654</v>
      </c>
      <c r="H32" s="76">
        <v>2.0993353579034739</v>
      </c>
      <c r="I32" s="145">
        <v>5.850810737990817</v>
      </c>
      <c r="J32" s="33" t="s">
        <v>2654</v>
      </c>
      <c r="K32" s="33" t="s">
        <v>2654</v>
      </c>
      <c r="L32" s="33" t="s">
        <v>2654</v>
      </c>
      <c r="M32" s="138" t="s">
        <v>2654</v>
      </c>
      <c r="N32" s="163" t="s">
        <v>2654</v>
      </c>
    </row>
    <row r="33" spans="1:20" ht="15" thickBot="1" x14ac:dyDescent="0.25">
      <c r="A33" s="30" t="s">
        <v>2652</v>
      </c>
      <c r="B33" s="59">
        <v>3.059093154706729</v>
      </c>
      <c r="C33" s="60"/>
      <c r="D33" s="128">
        <v>1.6225258020737015</v>
      </c>
      <c r="E33" s="33" t="s">
        <v>2654</v>
      </c>
      <c r="F33" s="33" t="s">
        <v>2654</v>
      </c>
      <c r="G33" s="33" t="s">
        <v>2654</v>
      </c>
      <c r="H33" s="76">
        <v>0</v>
      </c>
      <c r="I33" s="145">
        <v>0</v>
      </c>
      <c r="J33" s="33" t="s">
        <v>2654</v>
      </c>
      <c r="K33" s="33" t="s">
        <v>2654</v>
      </c>
      <c r="L33" s="33" t="s">
        <v>2654</v>
      </c>
      <c r="M33" s="138" t="s">
        <v>2654</v>
      </c>
      <c r="N33" s="163" t="s">
        <v>2654</v>
      </c>
    </row>
    <row r="34" spans="1:20" x14ac:dyDescent="0.2">
      <c r="A34" s="36" t="s">
        <v>770</v>
      </c>
      <c r="B34" s="61">
        <v>1.8853364919494378</v>
      </c>
      <c r="C34" s="62"/>
      <c r="D34" s="129">
        <v>2.9471100817724598</v>
      </c>
      <c r="E34" s="40" t="s">
        <v>2654</v>
      </c>
      <c r="F34" s="40" t="s">
        <v>2654</v>
      </c>
      <c r="G34" s="40" t="s">
        <v>2654</v>
      </c>
      <c r="H34" s="77">
        <v>2.0993353579034739</v>
      </c>
      <c r="I34" s="146">
        <v>5.850810737990817</v>
      </c>
      <c r="J34" s="40" t="s">
        <v>2654</v>
      </c>
      <c r="K34" s="40" t="s">
        <v>2654</v>
      </c>
      <c r="L34" s="40" t="s">
        <v>2654</v>
      </c>
      <c r="M34" s="139" t="s">
        <v>2654</v>
      </c>
      <c r="N34" s="164" t="s">
        <v>2654</v>
      </c>
    </row>
    <row r="35" spans="1:20" x14ac:dyDescent="0.2">
      <c r="A35" s="42" t="s">
        <v>771</v>
      </c>
      <c r="B35" s="63">
        <v>3.1750465970206445</v>
      </c>
      <c r="C35" s="64"/>
      <c r="D35" s="130">
        <v>3.4916256598744027</v>
      </c>
      <c r="E35" s="46" t="s">
        <v>2654</v>
      </c>
      <c r="F35" s="46" t="s">
        <v>2654</v>
      </c>
      <c r="G35" s="46" t="s">
        <v>2654</v>
      </c>
      <c r="H35" s="78">
        <v>2.0993353579034739</v>
      </c>
      <c r="I35" s="147">
        <v>5.850810737990817</v>
      </c>
      <c r="J35" s="46" t="s">
        <v>2654</v>
      </c>
      <c r="K35" s="46" t="s">
        <v>2654</v>
      </c>
      <c r="L35" s="46" t="s">
        <v>2654</v>
      </c>
      <c r="M35" s="140" t="s">
        <v>2654</v>
      </c>
      <c r="N35" s="165" t="s">
        <v>2654</v>
      </c>
    </row>
    <row r="36" spans="1:20" x14ac:dyDescent="0.2">
      <c r="A36" s="30" t="s">
        <v>2653</v>
      </c>
      <c r="B36" s="59">
        <v>4.3277185787796899</v>
      </c>
      <c r="C36" s="60"/>
      <c r="D36" s="128">
        <v>4.5220204195875731</v>
      </c>
      <c r="E36" s="33" t="s">
        <v>2654</v>
      </c>
      <c r="F36" s="33" t="s">
        <v>2654</v>
      </c>
      <c r="G36" s="33" t="s">
        <v>2654</v>
      </c>
      <c r="H36" s="76">
        <v>2.0993353579034739</v>
      </c>
      <c r="I36" s="145">
        <v>5.850810737990817</v>
      </c>
      <c r="J36" s="33" t="s">
        <v>2654</v>
      </c>
      <c r="K36" s="33" t="s">
        <v>2654</v>
      </c>
      <c r="L36" s="33" t="s">
        <v>2654</v>
      </c>
      <c r="M36" s="138" t="s">
        <v>2654</v>
      </c>
      <c r="N36" s="163" t="s">
        <v>2654</v>
      </c>
    </row>
    <row r="37" spans="1:20" x14ac:dyDescent="0.2">
      <c r="A37" s="42" t="s">
        <v>772</v>
      </c>
      <c r="B37" s="63">
        <v>6.1480263784598215</v>
      </c>
      <c r="C37" s="64"/>
      <c r="D37" s="130">
        <v>5.6111693296878418</v>
      </c>
      <c r="E37" s="46" t="s">
        <v>2654</v>
      </c>
      <c r="F37" s="46" t="s">
        <v>2654</v>
      </c>
      <c r="G37" s="46" t="s">
        <v>2654</v>
      </c>
      <c r="H37" s="78">
        <v>2.0993353579034739</v>
      </c>
      <c r="I37" s="147">
        <v>5.850810737990817</v>
      </c>
      <c r="J37" s="46" t="s">
        <v>2654</v>
      </c>
      <c r="K37" s="46" t="s">
        <v>2654</v>
      </c>
      <c r="L37" s="46" t="s">
        <v>2654</v>
      </c>
      <c r="M37" s="140" t="s">
        <v>2654</v>
      </c>
      <c r="N37" s="165" t="s">
        <v>2654</v>
      </c>
    </row>
    <row r="38" spans="1:20" ht="15" thickBot="1" x14ac:dyDescent="0.25">
      <c r="A38" s="48" t="s">
        <v>773</v>
      </c>
      <c r="B38" s="65">
        <v>8.9787896253168533</v>
      </c>
      <c r="C38" s="66"/>
      <c r="D38" s="131">
        <v>7.2035111296725196</v>
      </c>
      <c r="E38" s="52" t="s">
        <v>2654</v>
      </c>
      <c r="F38" s="52" t="s">
        <v>2654</v>
      </c>
      <c r="G38" s="52" t="s">
        <v>2654</v>
      </c>
      <c r="H38" s="79">
        <v>2.0993353579034739</v>
      </c>
      <c r="I38" s="148">
        <v>5.850810737990817</v>
      </c>
      <c r="J38" s="52" t="s">
        <v>2654</v>
      </c>
      <c r="K38" s="52" t="s">
        <v>2654</v>
      </c>
      <c r="L38" s="52" t="s">
        <v>2654</v>
      </c>
      <c r="M38" s="141" t="s">
        <v>2654</v>
      </c>
      <c r="N38" s="166" t="s">
        <v>2654</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3.1750465970206445</v>
      </c>
      <c r="B41" s="184">
        <f t="shared" si="0"/>
        <v>0</v>
      </c>
      <c r="C41" s="184">
        <f t="shared" si="0"/>
        <v>3.4167701021293739</v>
      </c>
      <c r="D41" s="184">
        <f t="shared" si="0"/>
        <v>3.1322331452818042</v>
      </c>
      <c r="E41" s="184">
        <f t="shared" si="0"/>
        <v>3.416794519630761</v>
      </c>
      <c r="F41" s="184">
        <f t="shared" si="0"/>
        <v>2.3531020522877912</v>
      </c>
      <c r="G41" s="184">
        <f t="shared" si="0"/>
        <v>4.4129028855101042</v>
      </c>
      <c r="H41" s="184" t="str">
        <f t="shared" si="0"/>
        <v/>
      </c>
      <c r="I41" s="184" t="str">
        <f t="shared" si="0"/>
        <v/>
      </c>
      <c r="J41" s="184">
        <f t="shared" si="0"/>
        <v>3.3655819006121135</v>
      </c>
      <c r="K41" s="184" t="str">
        <f t="shared" si="0"/>
        <v/>
      </c>
      <c r="L41" s="183" t="s">
        <v>778</v>
      </c>
      <c r="M41" s="184">
        <f t="shared" ref="M41:S41" si="1">IF(H31=0,"",H35)</f>
        <v>2.0993353579034739</v>
      </c>
      <c r="N41" s="184">
        <f t="shared" si="1"/>
        <v>5.850810737990817</v>
      </c>
      <c r="O41" s="184" t="str">
        <f t="shared" si="1"/>
        <v/>
      </c>
      <c r="P41" s="184" t="str">
        <f t="shared" si="1"/>
        <v/>
      </c>
      <c r="Q41" s="184" t="str">
        <f t="shared" si="1"/>
        <v/>
      </c>
      <c r="R41" s="184" t="str">
        <f t="shared" si="1"/>
        <v/>
      </c>
      <c r="S41" s="184" t="str">
        <f t="shared" si="1"/>
        <v/>
      </c>
    </row>
    <row r="42" spans="1:20" x14ac:dyDescent="0.2">
      <c r="A42" s="184">
        <f t="shared" ref="A42:K42" si="2">IF(B7=0,"",B12-B11)</f>
        <v>1.1526719817590454</v>
      </c>
      <c r="B42" s="184">
        <f t="shared" si="2"/>
        <v>0</v>
      </c>
      <c r="C42" s="184">
        <f t="shared" si="2"/>
        <v>0.3467799473412625</v>
      </c>
      <c r="D42" s="184">
        <f t="shared" si="2"/>
        <v>1.501155442991704</v>
      </c>
      <c r="E42" s="184">
        <f t="shared" si="2"/>
        <v>1.2147041084333763</v>
      </c>
      <c r="F42" s="184">
        <f t="shared" si="2"/>
        <v>2.2459481223062121</v>
      </c>
      <c r="G42" s="184">
        <f t="shared" si="2"/>
        <v>2.0661668587131778</v>
      </c>
      <c r="H42" s="184" t="str">
        <f t="shared" si="2"/>
        <v/>
      </c>
      <c r="I42" s="184" t="str">
        <f t="shared" si="2"/>
        <v/>
      </c>
      <c r="J42" s="184">
        <f t="shared" si="2"/>
        <v>1.1564385189754596</v>
      </c>
      <c r="K42" s="184" t="str">
        <f t="shared" si="2"/>
        <v/>
      </c>
      <c r="L42" s="183" t="s">
        <v>779</v>
      </c>
      <c r="M42" s="184">
        <f t="shared" ref="M42:S42" si="3">IF(H31=0,"",H36-H35)</f>
        <v>0</v>
      </c>
      <c r="N42" s="184">
        <f t="shared" si="3"/>
        <v>0</v>
      </c>
      <c r="O42" s="184" t="str">
        <f t="shared" si="3"/>
        <v/>
      </c>
      <c r="P42" s="184" t="str">
        <f t="shared" si="3"/>
        <v/>
      </c>
      <c r="Q42" s="184" t="str">
        <f t="shared" si="3"/>
        <v/>
      </c>
      <c r="R42" s="184" t="str">
        <f t="shared" si="3"/>
        <v/>
      </c>
      <c r="S42" s="184" t="str">
        <f t="shared" si="3"/>
        <v/>
      </c>
    </row>
    <row r="43" spans="1:20" x14ac:dyDescent="0.2">
      <c r="A43" s="184">
        <f t="shared" ref="A43:K43" si="4">IF(B7=0,"",B13-B12)</f>
        <v>1.8203077996801316</v>
      </c>
      <c r="B43" s="184">
        <f t="shared" si="4"/>
        <v>0</v>
      </c>
      <c r="C43" s="184">
        <f t="shared" si="4"/>
        <v>0.28318820718770388</v>
      </c>
      <c r="D43" s="184">
        <f t="shared" si="4"/>
        <v>1.7227911205728237</v>
      </c>
      <c r="E43" s="184">
        <f t="shared" si="4"/>
        <v>1.676476502121889</v>
      </c>
      <c r="F43" s="184">
        <f t="shared" si="4"/>
        <v>1.5957536662653578</v>
      </c>
      <c r="G43" s="184">
        <f t="shared" si="4"/>
        <v>2.7079190873681886</v>
      </c>
      <c r="H43" s="184" t="str">
        <f t="shared" si="4"/>
        <v/>
      </c>
      <c r="I43" s="184" t="str">
        <f t="shared" si="4"/>
        <v/>
      </c>
      <c r="J43" s="184">
        <f t="shared" si="4"/>
        <v>1.1699018257874441</v>
      </c>
      <c r="K43" s="184" t="str">
        <f t="shared" si="4"/>
        <v/>
      </c>
      <c r="L43" s="183" t="s">
        <v>780</v>
      </c>
      <c r="M43" s="184">
        <f t="shared" ref="M43:S43" si="5">IF(H31=0,"",H37-H36)</f>
        <v>0</v>
      </c>
      <c r="N43" s="184">
        <f t="shared" si="5"/>
        <v>0</v>
      </c>
      <c r="O43" s="184" t="str">
        <f t="shared" si="5"/>
        <v/>
      </c>
      <c r="P43" s="184" t="str">
        <f t="shared" si="5"/>
        <v/>
      </c>
      <c r="Q43" s="184" t="str">
        <f t="shared" si="5"/>
        <v/>
      </c>
      <c r="R43" s="184" t="str">
        <f t="shared" si="5"/>
        <v/>
      </c>
      <c r="S43" s="184" t="str">
        <f t="shared" si="5"/>
        <v/>
      </c>
    </row>
    <row r="44" spans="1:20" x14ac:dyDescent="0.2">
      <c r="A44" s="184">
        <f t="shared" ref="A44:K44" si="6">IF(B7=0,"",B11-B10)</f>
        <v>1.2897101050712068</v>
      </c>
      <c r="B44" s="184">
        <f t="shared" si="6"/>
        <v>0</v>
      </c>
      <c r="C44" s="184">
        <f t="shared" si="6"/>
        <v>0.54838081065224431</v>
      </c>
      <c r="D44" s="184">
        <f t="shared" si="6"/>
        <v>1.4068168905963048</v>
      </c>
      <c r="E44" s="184">
        <f t="shared" si="6"/>
        <v>1.2782076161365281</v>
      </c>
      <c r="F44" s="184">
        <f t="shared" si="6"/>
        <v>1.1753288822903971</v>
      </c>
      <c r="G44" s="184">
        <f t="shared" si="6"/>
        <v>1.7299536915946763</v>
      </c>
      <c r="H44" s="184" t="str">
        <f t="shared" si="6"/>
        <v/>
      </c>
      <c r="I44" s="184" t="str">
        <f t="shared" si="6"/>
        <v/>
      </c>
      <c r="J44" s="184">
        <f t="shared" si="6"/>
        <v>0.63200020635740639</v>
      </c>
      <c r="K44" s="184" t="str">
        <f t="shared" si="6"/>
        <v/>
      </c>
      <c r="L44" s="183" t="s">
        <v>781</v>
      </c>
      <c r="M44" s="184">
        <f t="shared" ref="M44:S44" si="7">IF(H31=0,"",H35-H34)</f>
        <v>0</v>
      </c>
      <c r="N44" s="184">
        <f t="shared" si="7"/>
        <v>0</v>
      </c>
      <c r="O44" s="184" t="str">
        <f t="shared" si="7"/>
        <v/>
      </c>
      <c r="P44" s="184" t="str">
        <f t="shared" si="7"/>
        <v/>
      </c>
      <c r="Q44" s="184" t="str">
        <f t="shared" si="7"/>
        <v/>
      </c>
      <c r="R44" s="184" t="str">
        <f t="shared" si="7"/>
        <v/>
      </c>
      <c r="S44" s="184" t="str">
        <f t="shared" si="7"/>
        <v/>
      </c>
    </row>
    <row r="45" spans="1:20" x14ac:dyDescent="0.2">
      <c r="A45" s="184">
        <f t="shared" ref="A45:K45" si="8">IF(B7=0,"",B14-B13)</f>
        <v>2.8307632468570318</v>
      </c>
      <c r="B45" s="184">
        <f t="shared" si="8"/>
        <v>0</v>
      </c>
      <c r="C45" s="184">
        <f t="shared" si="8"/>
        <v>0.32859315625621122</v>
      </c>
      <c r="D45" s="184">
        <f t="shared" si="8"/>
        <v>3.2597984303313297</v>
      </c>
      <c r="E45" s="184">
        <f t="shared" si="8"/>
        <v>3.1289543098642287</v>
      </c>
      <c r="F45" s="184">
        <f t="shared" si="8"/>
        <v>3.0486165352554071</v>
      </c>
      <c r="G45" s="184">
        <f t="shared" si="8"/>
        <v>3.3532417064330708</v>
      </c>
      <c r="H45" s="184" t="str">
        <f t="shared" si="8"/>
        <v/>
      </c>
      <c r="I45" s="184" t="str">
        <f t="shared" si="8"/>
        <v/>
      </c>
      <c r="J45" s="184">
        <f t="shared" si="8"/>
        <v>1.3966113579972541</v>
      </c>
      <c r="K45" s="184" t="str">
        <f t="shared" si="8"/>
        <v/>
      </c>
      <c r="L45" s="183" t="s">
        <v>782</v>
      </c>
      <c r="M45" s="184">
        <f t="shared" ref="M45:S45" si="9">IF(H31=0,"",H38-H37)</f>
        <v>0</v>
      </c>
      <c r="N45" s="184">
        <f t="shared" si="9"/>
        <v>0</v>
      </c>
      <c r="O45" s="184" t="str">
        <f t="shared" si="9"/>
        <v/>
      </c>
      <c r="P45" s="184" t="str">
        <f t="shared" si="9"/>
        <v/>
      </c>
      <c r="Q45" s="184" t="str">
        <f t="shared" si="9"/>
        <v/>
      </c>
      <c r="R45" s="184" t="str">
        <f t="shared" si="9"/>
        <v/>
      </c>
      <c r="S45" s="184" t="str">
        <f t="shared" si="9"/>
        <v/>
      </c>
    </row>
    <row r="46" spans="1:20" x14ac:dyDescent="0.2">
      <c r="A46" s="184">
        <f t="shared" ref="A46:K46" si="10">IF(B7=0,"",B8)</f>
        <v>4.9946851002879971</v>
      </c>
      <c r="B46" s="184" t="str">
        <f t="shared" si="10"/>
        <v/>
      </c>
      <c r="C46" s="184">
        <f t="shared" si="10"/>
        <v>3.7241025611272427</v>
      </c>
      <c r="D46" s="184">
        <f t="shared" si="10"/>
        <v>5.1932367818498752</v>
      </c>
      <c r="E46" s="184">
        <f t="shared" si="10"/>
        <v>5.2994614517063274</v>
      </c>
      <c r="F46" s="184">
        <f t="shared" si="10"/>
        <v>4.8000699333657959</v>
      </c>
      <c r="G46" s="184">
        <f t="shared" si="10"/>
        <v>7.7781673177277515</v>
      </c>
      <c r="H46" s="184" t="str">
        <f t="shared" si="10"/>
        <v/>
      </c>
      <c r="I46" s="184" t="str">
        <f t="shared" si="10"/>
        <v/>
      </c>
      <c r="J46" s="184">
        <f t="shared" si="10"/>
        <v>4.6693065956958097</v>
      </c>
      <c r="K46" s="184" t="str">
        <f t="shared" si="10"/>
        <v/>
      </c>
      <c r="L46" s="183" t="s">
        <v>783</v>
      </c>
      <c r="M46" s="184">
        <f t="shared" ref="M46:S46" si="11">IF(H31=0,"",H32)</f>
        <v>2.0993353579034739</v>
      </c>
      <c r="N46" s="184">
        <f t="shared" si="11"/>
        <v>5.850810737990817</v>
      </c>
      <c r="O46" s="184" t="str">
        <f t="shared" si="11"/>
        <v/>
      </c>
      <c r="P46" s="184" t="str">
        <f t="shared" si="11"/>
        <v/>
      </c>
      <c r="Q46" s="184" t="str">
        <f t="shared" si="11"/>
        <v/>
      </c>
      <c r="R46" s="184" t="str">
        <f t="shared" si="11"/>
        <v/>
      </c>
      <c r="S46" s="184" t="str">
        <f t="shared" si="11"/>
        <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3.1750465970206445</v>
      </c>
      <c r="C49" s="184">
        <v>0</v>
      </c>
      <c r="D49" s="184">
        <f t="shared" ref="D49:O49" si="12">IF(D19=0,"",D23)</f>
        <v>3.4167701021293739</v>
      </c>
      <c r="E49" s="184">
        <f t="shared" si="12"/>
        <v>3.3014130084640216</v>
      </c>
      <c r="F49" s="184">
        <f t="shared" si="12"/>
        <v>3.681009441841423</v>
      </c>
      <c r="G49" s="184">
        <f t="shared" si="12"/>
        <v>2.2033873871923633</v>
      </c>
      <c r="H49" s="184">
        <f t="shared" si="12"/>
        <v>4.179464323708471</v>
      </c>
      <c r="I49" s="184">
        <f t="shared" si="12"/>
        <v>4.4129028855101042</v>
      </c>
      <c r="J49" s="184" t="str">
        <f t="shared" si="12"/>
        <v/>
      </c>
      <c r="K49" s="184" t="str">
        <f t="shared" si="12"/>
        <v/>
      </c>
      <c r="L49" s="184" t="str">
        <f t="shared" si="12"/>
        <v/>
      </c>
      <c r="M49" s="184" t="str">
        <f t="shared" si="12"/>
        <v/>
      </c>
      <c r="N49" s="184" t="str">
        <f t="shared" si="12"/>
        <v/>
      </c>
      <c r="O49" s="184" t="str">
        <f t="shared" si="12"/>
        <v/>
      </c>
      <c r="P49" s="184">
        <f>IF(D31=0,"",D35)</f>
        <v>3.4916256598744027</v>
      </c>
      <c r="Q49" s="184" t="str">
        <f>IF(E31=0,"",E35)</f>
        <v/>
      </c>
      <c r="R49" s="184" t="str">
        <f>IF(F31=0,"",F35)</f>
        <v/>
      </c>
      <c r="S49" s="184" t="str">
        <f>IF(G31=0,"",G35)</f>
        <v/>
      </c>
    </row>
    <row r="50" spans="1:29" x14ac:dyDescent="0.2">
      <c r="A50" s="183" t="s">
        <v>779</v>
      </c>
      <c r="B50" s="184">
        <f>IF(B19=0,"",B24-B23)</f>
        <v>1.1526719817590454</v>
      </c>
      <c r="C50" s="184">
        <v>0</v>
      </c>
      <c r="D50" s="184">
        <f t="shared" ref="D50:O50" si="13">IF(D19=0,"",D24-D23)</f>
        <v>0.3467799473412625</v>
      </c>
      <c r="E50" s="184">
        <f t="shared" si="13"/>
        <v>1.3300856196001156</v>
      </c>
      <c r="F50" s="184">
        <f t="shared" si="13"/>
        <v>1.1624783174447839</v>
      </c>
      <c r="G50" s="184">
        <f t="shared" si="13"/>
        <v>2.2252008006196564</v>
      </c>
      <c r="H50" s="184">
        <f t="shared" si="13"/>
        <v>1.0971347899069599</v>
      </c>
      <c r="I50" s="184">
        <f t="shared" si="13"/>
        <v>2.0661668587131778</v>
      </c>
      <c r="J50" s="184" t="str">
        <f t="shared" si="13"/>
        <v/>
      </c>
      <c r="K50" s="184" t="str">
        <f t="shared" si="13"/>
        <v/>
      </c>
      <c r="L50" s="184" t="str">
        <f t="shared" si="13"/>
        <v/>
      </c>
      <c r="M50" s="184" t="str">
        <f t="shared" si="13"/>
        <v/>
      </c>
      <c r="N50" s="184" t="str">
        <f t="shared" si="13"/>
        <v/>
      </c>
      <c r="O50" s="184" t="str">
        <f t="shared" si="13"/>
        <v/>
      </c>
      <c r="P50" s="184">
        <f>IF(D31=0,"",D36-D35)</f>
        <v>1.0303947597131704</v>
      </c>
      <c r="Q50" s="184" t="str">
        <f>IF(E31=0,"",E36-E35)</f>
        <v/>
      </c>
      <c r="R50" s="184" t="str">
        <f>IF(F31=0,"",F36-F35)</f>
        <v/>
      </c>
      <c r="S50" s="184" t="str">
        <f>IF(G31=0,"",G36-G35)</f>
        <v/>
      </c>
    </row>
    <row r="51" spans="1:29" x14ac:dyDescent="0.2">
      <c r="A51" s="183" t="s">
        <v>780</v>
      </c>
      <c r="B51" s="184">
        <f>IF(B19=0,"",B25-B24)</f>
        <v>1.8203077996801316</v>
      </c>
      <c r="C51" s="184">
        <v>0</v>
      </c>
      <c r="D51" s="184">
        <f t="shared" ref="D51:O51" si="14">IF(D19=0,"",D25-D24)</f>
        <v>0.28318820718770388</v>
      </c>
      <c r="E51" s="184">
        <f t="shared" si="14"/>
        <v>1.676476502121889</v>
      </c>
      <c r="F51" s="184">
        <f t="shared" si="14"/>
        <v>1.429532709116291</v>
      </c>
      <c r="G51" s="184">
        <f t="shared" si="14"/>
        <v>1.3288236690890853</v>
      </c>
      <c r="H51" s="184">
        <f t="shared" si="14"/>
        <v>3.6358798608866199</v>
      </c>
      <c r="I51" s="184">
        <f t="shared" si="14"/>
        <v>2.7079190873681886</v>
      </c>
      <c r="J51" s="184" t="str">
        <f t="shared" si="14"/>
        <v/>
      </c>
      <c r="K51" s="184" t="str">
        <f t="shared" si="14"/>
        <v/>
      </c>
      <c r="L51" s="184" t="str">
        <f t="shared" si="14"/>
        <v/>
      </c>
      <c r="M51" s="184" t="str">
        <f t="shared" si="14"/>
        <v/>
      </c>
      <c r="N51" s="184" t="str">
        <f t="shared" si="14"/>
        <v/>
      </c>
      <c r="O51" s="184" t="str">
        <f t="shared" si="14"/>
        <v/>
      </c>
      <c r="P51" s="184">
        <f>IF(D31=0,"",D37-D36)</f>
        <v>1.0891489101002687</v>
      </c>
      <c r="Q51" s="184" t="str">
        <f>IF(E31=0,"",E37-E36)</f>
        <v/>
      </c>
      <c r="R51" s="184" t="str">
        <f>IF(F31=0,"",F37-F36)</f>
        <v/>
      </c>
      <c r="S51" s="184" t="str">
        <f>IF(G31=0,"",G37-G36)</f>
        <v/>
      </c>
    </row>
    <row r="52" spans="1:29" x14ac:dyDescent="0.2">
      <c r="A52" s="183" t="s">
        <v>781</v>
      </c>
      <c r="B52" s="184">
        <f>IF(B19=0,"",B23-B22)</f>
        <v>1.2897101050712068</v>
      </c>
      <c r="C52" s="184">
        <v>0</v>
      </c>
      <c r="D52" s="184">
        <f t="shared" ref="D52:O52" si="15">IF(D19=0,"",D23-D22)</f>
        <v>0.54838081065224431</v>
      </c>
      <c r="E52" s="184">
        <f t="shared" si="15"/>
        <v>1.3337542995567593</v>
      </c>
      <c r="F52" s="184">
        <f t="shared" si="15"/>
        <v>0.63945151486433716</v>
      </c>
      <c r="G52" s="184">
        <f t="shared" si="15"/>
        <v>1.1390114133591855</v>
      </c>
      <c r="H52" s="184">
        <f t="shared" si="15"/>
        <v>1.7310928749367807</v>
      </c>
      <c r="I52" s="184">
        <f t="shared" si="15"/>
        <v>1.7299536915946763</v>
      </c>
      <c r="J52" s="184" t="str">
        <f t="shared" si="15"/>
        <v/>
      </c>
      <c r="K52" s="184" t="str">
        <f t="shared" si="15"/>
        <v/>
      </c>
      <c r="L52" s="184" t="str">
        <f t="shared" si="15"/>
        <v/>
      </c>
      <c r="M52" s="184" t="str">
        <f t="shared" si="15"/>
        <v/>
      </c>
      <c r="N52" s="184" t="str">
        <f t="shared" si="15"/>
        <v/>
      </c>
      <c r="O52" s="184" t="str">
        <f t="shared" si="15"/>
        <v/>
      </c>
      <c r="P52" s="184">
        <f>IF(D31=0,"",D35-D34)</f>
        <v>0.54451557810194284</v>
      </c>
      <c r="Q52" s="184" t="str">
        <f>IF(E31=0,"",E35-E34)</f>
        <v/>
      </c>
      <c r="R52" s="184" t="str">
        <f>IF(F31=0,"",F35-F34)</f>
        <v/>
      </c>
      <c r="S52" s="184" t="str">
        <f>IF(G31=0,"",G35-G34)</f>
        <v/>
      </c>
      <c r="AB52" s="15"/>
      <c r="AC52" s="15"/>
    </row>
    <row r="53" spans="1:29" x14ac:dyDescent="0.2">
      <c r="A53" s="183" t="s">
        <v>782</v>
      </c>
      <c r="B53" s="184">
        <f>IF(B19=0,"",B26-B25)</f>
        <v>2.8307632468570318</v>
      </c>
      <c r="C53" s="184">
        <v>0</v>
      </c>
      <c r="D53" s="184">
        <f t="shared" ref="D53:O53" si="16">IF(D19=0,"",D26-D25)</f>
        <v>0.32859315625621122</v>
      </c>
      <c r="E53" s="184">
        <f t="shared" si="16"/>
        <v>2.2642066991291401</v>
      </c>
      <c r="F53" s="184">
        <f t="shared" si="16"/>
        <v>4.9796391023831887</v>
      </c>
      <c r="G53" s="184">
        <f t="shared" si="16"/>
        <v>3.1170732517044089</v>
      </c>
      <c r="H53" s="184">
        <f t="shared" si="16"/>
        <v>1.0267992374824733</v>
      </c>
      <c r="I53" s="184">
        <f t="shared" si="16"/>
        <v>3.3532417064330708</v>
      </c>
      <c r="J53" s="184" t="str">
        <f t="shared" si="16"/>
        <v/>
      </c>
      <c r="K53" s="184" t="str">
        <f t="shared" si="16"/>
        <v/>
      </c>
      <c r="L53" s="184" t="str">
        <f t="shared" si="16"/>
        <v/>
      </c>
      <c r="M53" s="184" t="str">
        <f t="shared" si="16"/>
        <v/>
      </c>
      <c r="N53" s="184" t="str">
        <f t="shared" si="16"/>
        <v/>
      </c>
      <c r="O53" s="184" t="str">
        <f t="shared" si="16"/>
        <v/>
      </c>
      <c r="P53" s="184">
        <f>IF(D31=0,"",D38-D37)</f>
        <v>1.5923417999846778</v>
      </c>
      <c r="Q53" s="184" t="str">
        <f>IF(E31=0,"",E38-E37)</f>
        <v/>
      </c>
      <c r="R53" s="184" t="str">
        <f>IF(F31=0,"",F38-F37)</f>
        <v/>
      </c>
      <c r="S53" s="184" t="str">
        <f>IF(G31=0,"",G38-G37)</f>
        <v/>
      </c>
      <c r="AB53" s="15"/>
      <c r="AC53" s="15"/>
    </row>
    <row r="54" spans="1:29" x14ac:dyDescent="0.2">
      <c r="A54" s="183" t="s">
        <v>783</v>
      </c>
      <c r="B54" s="184">
        <f t="shared" ref="B54:O54" si="17">IF(B19=0,"",B20)</f>
        <v>4.9946851002879971</v>
      </c>
      <c r="C54" s="184" t="str">
        <f t="shared" si="17"/>
        <v/>
      </c>
      <c r="D54" s="184">
        <f t="shared" si="17"/>
        <v>3.7241025611272427</v>
      </c>
      <c r="E54" s="184">
        <f t="shared" si="17"/>
        <v>5.0412526441980727</v>
      </c>
      <c r="F54" s="184">
        <f t="shared" si="17"/>
        <v>5.9910921861034465</v>
      </c>
      <c r="G54" s="184">
        <f t="shared" si="17"/>
        <v>4.5275419148076388</v>
      </c>
      <c r="H54" s="184">
        <f t="shared" si="17"/>
        <v>6.1082044224449508</v>
      </c>
      <c r="I54" s="184">
        <f t="shared" si="17"/>
        <v>7.7781673177277515</v>
      </c>
      <c r="J54" s="184" t="str">
        <f t="shared" si="17"/>
        <v/>
      </c>
      <c r="K54" s="184" t="str">
        <f t="shared" si="17"/>
        <v/>
      </c>
      <c r="L54" s="184" t="str">
        <f t="shared" si="17"/>
        <v/>
      </c>
      <c r="M54" s="184" t="str">
        <f t="shared" si="17"/>
        <v/>
      </c>
      <c r="N54" s="184" t="str">
        <f t="shared" si="17"/>
        <v/>
      </c>
      <c r="O54" s="184" t="str">
        <f t="shared" si="17"/>
        <v/>
      </c>
      <c r="P54" s="184">
        <f>IF(D31=0,"",D32)</f>
        <v>4.7684828168027611</v>
      </c>
      <c r="Q54" s="184" t="str">
        <f>IF(E31=0,"",E32)</f>
        <v/>
      </c>
      <c r="R54" s="184" t="str">
        <f>IF(F31=0,"",F32)</f>
        <v/>
      </c>
      <c r="S54" s="184" t="str">
        <f>IF(G31=0,"",G32)</f>
        <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3.2462799853122219</v>
      </c>
      <c r="C60" s="69">
        <v>0.5307686827311342</v>
      </c>
      <c r="D60" s="69">
        <v>2.7155113025810875</v>
      </c>
      <c r="E60" s="69">
        <v>0.64494122910466201</v>
      </c>
      <c r="F60" s="69">
        <v>2.7452007409257819E-2</v>
      </c>
      <c r="G60" s="70">
        <v>9.1725185631722508E-2</v>
      </c>
      <c r="H60" s="171">
        <v>4.0103984074578616</v>
      </c>
      <c r="I60" s="68">
        <v>3.2002718282171098E-2</v>
      </c>
      <c r="J60" s="171">
        <v>3.9783956891756915</v>
      </c>
      <c r="K60" s="68">
        <v>3.5853163552336028E-3</v>
      </c>
      <c r="L60" s="171">
        <v>3.9748103728204573</v>
      </c>
      <c r="M60" s="169">
        <v>5.8042527448400105E-2</v>
      </c>
      <c r="N60" s="69">
        <v>2.1951868277989058E-2</v>
      </c>
      <c r="O60" s="69">
        <v>1.4506101539513615E-2</v>
      </c>
      <c r="P60" s="69">
        <v>1.0076315926979648E-2</v>
      </c>
      <c r="Q60" s="69">
        <v>3.0452370405712912E-3</v>
      </c>
      <c r="R60" s="70">
        <v>0.10762205023345366</v>
      </c>
      <c r="S60" s="71">
        <v>4.0824324230539135</v>
      </c>
    </row>
    <row r="61" spans="1:29" x14ac:dyDescent="0.2">
      <c r="A61" s="30" t="s">
        <v>794</v>
      </c>
      <c r="B61" s="72">
        <v>0.79518278538553311</v>
      </c>
      <c r="C61" s="73">
        <v>0.13001285207657795</v>
      </c>
      <c r="D61" s="73">
        <v>0.66516993330895513</v>
      </c>
      <c r="E61" s="73">
        <v>0.15797964602245781</v>
      </c>
      <c r="F61" s="73">
        <v>6.7244242070569312E-3</v>
      </c>
      <c r="G61" s="74">
        <v>2.2468267965377944E-2</v>
      </c>
      <c r="H61" s="172">
        <v>0.98235512358042509</v>
      </c>
      <c r="I61" s="72">
        <v>7.8391299514104576E-3</v>
      </c>
      <c r="J61" s="172">
        <v>0.97451599362901487</v>
      </c>
      <c r="K61" s="72">
        <v>8.7823042335911168E-4</v>
      </c>
      <c r="L61" s="172">
        <v>0.97363776320565565</v>
      </c>
      <c r="M61" s="170">
        <v>1.4217633369906632E-2</v>
      </c>
      <c r="N61" s="73">
        <v>5.3771541089142373E-3</v>
      </c>
      <c r="O61" s="73">
        <v>3.5532986308839248E-3</v>
      </c>
      <c r="P61" s="73">
        <v>2.4682137712991061E-3</v>
      </c>
      <c r="Q61" s="73">
        <v>7.459369133398329E-4</v>
      </c>
      <c r="R61" s="74">
        <v>2.6362236794343717E-2</v>
      </c>
      <c r="S61" s="75">
        <v>1</v>
      </c>
    </row>
    <row r="62" spans="1:29" x14ac:dyDescent="0.2">
      <c r="A62" s="30" t="s">
        <v>775</v>
      </c>
      <c r="B62" s="32">
        <v>4.128487899961133</v>
      </c>
      <c r="C62" s="33">
        <v>0.64025095356938089</v>
      </c>
      <c r="D62" s="33">
        <v>3.4882369463917513</v>
      </c>
      <c r="E62" s="33">
        <v>0.6448060853381915</v>
      </c>
      <c r="F62" s="33">
        <v>2.5558247184809275E-2</v>
      </c>
      <c r="G62" s="76">
        <v>0.10854295402952624</v>
      </c>
      <c r="H62" s="34">
        <v>4.9073951865136625</v>
      </c>
      <c r="I62" s="32">
        <v>3.5133706171751752E-2</v>
      </c>
      <c r="J62" s="34">
        <v>4.8722614803419066</v>
      </c>
      <c r="K62" s="32">
        <v>9.7397565668308969E-3</v>
      </c>
      <c r="L62" s="34">
        <v>4.8625217237750755</v>
      </c>
      <c r="M62" s="128">
        <v>7.2963787889640946E-2</v>
      </c>
      <c r="N62" s="33">
        <v>2.6471296027962103E-2</v>
      </c>
      <c r="O62" s="33">
        <v>1.6566154673543436E-2</v>
      </c>
      <c r="P62" s="33">
        <v>1.2950604296836102E-2</v>
      </c>
      <c r="Q62" s="33">
        <v>3.2239522863034167E-3</v>
      </c>
      <c r="R62" s="76">
        <v>0.13217579517428604</v>
      </c>
      <c r="S62" s="59">
        <v>4.9946975189493648</v>
      </c>
    </row>
    <row r="63" spans="1:29" ht="15" thickBot="1" x14ac:dyDescent="0.25">
      <c r="A63" s="30" t="s">
        <v>2652</v>
      </c>
      <c r="B63" s="32">
        <v>2.9854467115004999</v>
      </c>
      <c r="C63" s="33">
        <v>0.70212939520632389</v>
      </c>
      <c r="D63" s="33">
        <v>2.8716635410756068</v>
      </c>
      <c r="E63" s="33">
        <v>0.4449922842533478</v>
      </c>
      <c r="F63" s="33">
        <v>8.4043187180770848E-2</v>
      </c>
      <c r="G63" s="76">
        <v>0.19610679169205308</v>
      </c>
      <c r="H63" s="34">
        <v>3.0560916258426767</v>
      </c>
      <c r="I63" s="32">
        <v>8.5549452926070718E-2</v>
      </c>
      <c r="J63" s="34">
        <v>3.0349292102819851</v>
      </c>
      <c r="K63" s="32">
        <v>0.14821024046587575</v>
      </c>
      <c r="L63" s="34">
        <v>3.0345283461364172</v>
      </c>
      <c r="M63" s="128">
        <v>7.0070375823396674E-2</v>
      </c>
      <c r="N63" s="33">
        <v>2.3596868860193146E-2</v>
      </c>
      <c r="O63" s="33">
        <v>1.798701224403379E-2</v>
      </c>
      <c r="P63" s="33">
        <v>1.3603444228798757E-2</v>
      </c>
      <c r="Q63" s="33">
        <v>6.8301251479418023E-3</v>
      </c>
      <c r="R63" s="76">
        <v>0.10686301316397499</v>
      </c>
      <c r="S63" s="59">
        <v>3.0590774311117079</v>
      </c>
    </row>
    <row r="64" spans="1:29" x14ac:dyDescent="0.2">
      <c r="A64" s="36" t="s">
        <v>770</v>
      </c>
      <c r="B64" s="39">
        <v>0.94324383012888624</v>
      </c>
      <c r="C64" s="40">
        <v>0</v>
      </c>
      <c r="D64" s="40">
        <v>0.30398506062862779</v>
      </c>
      <c r="E64" s="40">
        <v>7.7663038618826785E-2</v>
      </c>
      <c r="F64" s="40">
        <v>0</v>
      </c>
      <c r="G64" s="77">
        <v>0</v>
      </c>
      <c r="H64" s="41">
        <v>1.7499886512621992</v>
      </c>
      <c r="I64" s="39">
        <v>0</v>
      </c>
      <c r="J64" s="41">
        <v>1.7496901698154914</v>
      </c>
      <c r="K64" s="39">
        <v>0</v>
      </c>
      <c r="L64" s="41">
        <v>1.7496901698154914</v>
      </c>
      <c r="M64" s="129">
        <v>1.0863826061887906E-2</v>
      </c>
      <c r="N64" s="40">
        <v>9.4348241503778728E-4</v>
      </c>
      <c r="O64" s="40">
        <v>3.1306819300092227E-4</v>
      </c>
      <c r="P64" s="40">
        <v>1.0548681498361602E-3</v>
      </c>
      <c r="Q64" s="40">
        <v>0</v>
      </c>
      <c r="R64" s="77">
        <v>2.1460527944948023E-2</v>
      </c>
      <c r="S64" s="61">
        <v>1.8853364919494378</v>
      </c>
    </row>
    <row r="65" spans="1:19" x14ac:dyDescent="0.2">
      <c r="A65" s="42" t="s">
        <v>771</v>
      </c>
      <c r="B65" s="45">
        <v>2.492609581668817</v>
      </c>
      <c r="C65" s="46">
        <v>0.21385191724632757</v>
      </c>
      <c r="D65" s="46">
        <v>1.8880737341785405</v>
      </c>
      <c r="E65" s="46">
        <v>0.34339498999694573</v>
      </c>
      <c r="F65" s="46">
        <v>2.1923214153984262E-4</v>
      </c>
      <c r="G65" s="78">
        <v>1.372484271808185E-2</v>
      </c>
      <c r="H65" s="47">
        <v>3.0968899857031511</v>
      </c>
      <c r="I65" s="45">
        <v>0</v>
      </c>
      <c r="J65" s="47">
        <v>3.0718739715762475</v>
      </c>
      <c r="K65" s="45">
        <v>0</v>
      </c>
      <c r="L65" s="47">
        <v>3.0718739715762475</v>
      </c>
      <c r="M65" s="130">
        <v>3.2260258595202221E-2</v>
      </c>
      <c r="N65" s="46">
        <v>1.2399743772268565E-2</v>
      </c>
      <c r="O65" s="46">
        <v>6.8473937865443724E-3</v>
      </c>
      <c r="P65" s="46">
        <v>4.5609060190454631E-3</v>
      </c>
      <c r="Q65" s="46">
        <v>0</v>
      </c>
      <c r="R65" s="78">
        <v>7.1239290984264694E-2</v>
      </c>
      <c r="S65" s="63">
        <v>3.1750465970206445</v>
      </c>
    </row>
    <row r="66" spans="1:19" x14ac:dyDescent="0.2">
      <c r="A66" s="30" t="s">
        <v>2653</v>
      </c>
      <c r="B66" s="32">
        <v>3.4816834331532371</v>
      </c>
      <c r="C66" s="33">
        <v>0.44985414871083618</v>
      </c>
      <c r="D66" s="33">
        <v>2.9123170840919155</v>
      </c>
      <c r="E66" s="33">
        <v>0.59977468302047476</v>
      </c>
      <c r="F66" s="33">
        <v>7.5279138319556196E-3</v>
      </c>
      <c r="G66" s="76">
        <v>7.0257225433146858E-2</v>
      </c>
      <c r="H66" s="34">
        <v>4.199277241187767</v>
      </c>
      <c r="I66" s="32">
        <v>6.0572099627751574E-3</v>
      </c>
      <c r="J66" s="34">
        <v>4.1985266957982086</v>
      </c>
      <c r="K66" s="32">
        <v>0</v>
      </c>
      <c r="L66" s="34">
        <v>4.1723972864953662</v>
      </c>
      <c r="M66" s="128">
        <v>5.4886352200003763E-2</v>
      </c>
      <c r="N66" s="33">
        <v>2.1477578505503928E-2</v>
      </c>
      <c r="O66" s="33">
        <v>1.2631042447652653E-2</v>
      </c>
      <c r="P66" s="33">
        <v>9.3740269187163223E-3</v>
      </c>
      <c r="Q66" s="33">
        <v>0</v>
      </c>
      <c r="R66" s="76">
        <v>0.10709704680566121</v>
      </c>
      <c r="S66" s="59">
        <v>4.3277185787796899</v>
      </c>
    </row>
    <row r="67" spans="1:19" x14ac:dyDescent="0.2">
      <c r="A67" s="42" t="s">
        <v>772</v>
      </c>
      <c r="B67" s="45">
        <v>5.2608210654310792</v>
      </c>
      <c r="C67" s="46">
        <v>0.82692079140941677</v>
      </c>
      <c r="D67" s="46">
        <v>4.4330695827770707</v>
      </c>
      <c r="E67" s="46">
        <v>0.87358996010447787</v>
      </c>
      <c r="F67" s="46">
        <v>2.4292476662314617E-2</v>
      </c>
      <c r="G67" s="78">
        <v>0.13586947274373792</v>
      </c>
      <c r="H67" s="47">
        <v>6.0897709126310335</v>
      </c>
      <c r="I67" s="45">
        <v>3.5897129061207872E-2</v>
      </c>
      <c r="J67" s="47">
        <v>6.0412691635467279</v>
      </c>
      <c r="K67" s="45">
        <v>0</v>
      </c>
      <c r="L67" s="47">
        <v>5.9881559407163367</v>
      </c>
      <c r="M67" s="130">
        <v>9.132885141068621E-2</v>
      </c>
      <c r="N67" s="46">
        <v>3.2251252084187859E-2</v>
      </c>
      <c r="O67" s="46">
        <v>1.9924558713357209E-2</v>
      </c>
      <c r="P67" s="46">
        <v>1.5750922238093906E-2</v>
      </c>
      <c r="Q67" s="46">
        <v>3.7280394863299007E-3</v>
      </c>
      <c r="R67" s="78">
        <v>0.17202422493465105</v>
      </c>
      <c r="S67" s="63">
        <v>6.1480263784598215</v>
      </c>
    </row>
    <row r="68" spans="1:19" ht="15" thickBot="1" x14ac:dyDescent="0.25">
      <c r="A68" s="48" t="s">
        <v>773</v>
      </c>
      <c r="B68" s="51">
        <v>7.6691353386088785</v>
      </c>
      <c r="C68" s="52">
        <v>1.4287048644322622</v>
      </c>
      <c r="D68" s="52">
        <v>6.7249607352519032</v>
      </c>
      <c r="E68" s="52">
        <v>1.1200636060311282</v>
      </c>
      <c r="F68" s="52">
        <v>5.0148372700564818E-2</v>
      </c>
      <c r="G68" s="79">
        <v>0.21816251810250784</v>
      </c>
      <c r="H68" s="53">
        <v>8.9041268629588348</v>
      </c>
      <c r="I68" s="51">
        <v>8.3931752701369877E-2</v>
      </c>
      <c r="J68" s="53">
        <v>8.7913322399151372</v>
      </c>
      <c r="K68" s="51">
        <v>0</v>
      </c>
      <c r="L68" s="53">
        <v>8.7913322399151372</v>
      </c>
      <c r="M68" s="131">
        <v>0.14177807666701672</v>
      </c>
      <c r="N68" s="52">
        <v>5.5005192468677556E-2</v>
      </c>
      <c r="O68" s="52">
        <v>3.3333145318067893E-2</v>
      </c>
      <c r="P68" s="52">
        <v>2.7479998953729261E-2</v>
      </c>
      <c r="Q68" s="52">
        <v>8.8998435114215242E-3</v>
      </c>
      <c r="R68" s="79">
        <v>0.27415821964368031</v>
      </c>
      <c r="S68" s="65">
        <v>8.9787896253168533</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LGG-MT-LM-STR-Clin'!$Z$33="non concerné","",'[1]ETPR LGG-MT-LM-STR-Clin'!$Z$33)</f>
        <v/>
      </c>
      <c r="C88" s="179" t="str">
        <f>IF('[1]ETPR LGG-MT-LM-STR-Clin'!$Z$36="non concerné","",'[1]ETPR LGG-MT-LM-STR-Clin'!$Z$36)</f>
        <v/>
      </c>
      <c r="D88" s="180" t="str">
        <f>IF('[1]ETPR LGG-MT-LM-STR-Clin'!$Z$39="non concerné","",'[1]ETPR LGG-MT-LM-STR-Clin'!$Z$39)</f>
        <v/>
      </c>
      <c r="E88" s="181" t="str">
        <f>IF('[1]ETPR LGG-MT-LM-STR-Clin'!$Z$18=0,"",'[1]Synth. SA auxiliaires'!$W$38/'[1]ETPR LGG-MT-LM-STR-Clin'!$Z$18)</f>
        <v/>
      </c>
      <c r="F88" s="182" t="str">
        <f>IF('[1]ETPR LGG-MT-LM-STR-Clin'!$Z$14=0,"",'[1]Synth. SA auxiliaires'!$W$38/'[1]ETPR LGG-MT-LM-STR-Clin'!$Z$14)</f>
        <v/>
      </c>
      <c r="G88" s="178" t="str">
        <f>IF('[1]ETPR LGG-MT-LM-STR-Clin'!$Z$42="non concerné","",'[1]ETPR LGG-MT-LM-STR-Clin'!$Z$42)</f>
        <v/>
      </c>
      <c r="H88" s="179" t="str">
        <f>IF('[1]ETPR LGG-MT-LM-STR-Clin'!$Z$45="non concerné","",'[1]ETPR LGG-MT-LM-STR-Clin'!$Z$45)</f>
        <v/>
      </c>
      <c r="I88" s="180" t="str">
        <f>IF('[1]ETPR LGG-MT-LM-STR-Clin'!$Z$48="non concerné","",'[1]ETPR LGG-MT-LM-STR-Clin'!$Z$48)</f>
        <v/>
      </c>
      <c r="J88" s="181" t="str">
        <f>IF('[1]ETPR LGG-MT-LM-STR-Clin'!$Z$27=0,"",'[1]Synth. SA auxiliaires'!$W$38/'[1]ETPR LGG-MT-LM-STR-Clin'!$Z$27)</f>
        <v/>
      </c>
      <c r="K88" s="182" t="str">
        <f>IF(('[1]ETPR LGG-MT-LM-STR-Clin'!$Z$27-SUM('[1]ETPR LGG-MT-LM-STR-Clin'!$Z$29:$Z$30))=0,"",'[1]Synth. SA auxiliaires'!$W$38/('[1]ETPR LGG-MT-LM-STR-Clin'!$Z$27-SUM('[1]ETPR LGG-MT-LM-STR-Clin'!$Z$29:$Z$30)))</f>
        <v/>
      </c>
    </row>
    <row r="89" spans="1:11" x14ac:dyDescent="0.2">
      <c r="A89" s="24" t="s">
        <v>769</v>
      </c>
      <c r="B89" s="27">
        <v>194</v>
      </c>
      <c r="C89" s="83"/>
      <c r="D89" s="84"/>
      <c r="E89" s="85"/>
      <c r="F89" s="86"/>
      <c r="G89" s="27">
        <v>217</v>
      </c>
      <c r="H89" s="83"/>
      <c r="I89" s="84"/>
      <c r="J89" s="85"/>
      <c r="K89" s="86"/>
    </row>
    <row r="90" spans="1:11" x14ac:dyDescent="0.2">
      <c r="A90" s="30" t="s">
        <v>783</v>
      </c>
      <c r="B90" s="87">
        <v>113752.51308826082</v>
      </c>
      <c r="C90" s="88">
        <v>113967.91546842105</v>
      </c>
      <c r="D90" s="89">
        <v>128045.25605581979</v>
      </c>
      <c r="E90" s="90">
        <v>123923621.38901772</v>
      </c>
      <c r="F90" s="29">
        <v>123977677.73715708</v>
      </c>
      <c r="G90" s="87">
        <v>50025.943864666391</v>
      </c>
      <c r="H90" s="88">
        <v>50053.539492489246</v>
      </c>
      <c r="I90" s="89">
        <v>50071.403379465111</v>
      </c>
      <c r="J90" s="90">
        <v>31111.3696703186</v>
      </c>
      <c r="K90" s="29">
        <v>31132.647753207017</v>
      </c>
    </row>
    <row r="91" spans="1:11" ht="15" thickBot="1" x14ac:dyDescent="0.25">
      <c r="A91" s="30" t="s">
        <v>2652</v>
      </c>
      <c r="B91" s="87">
        <v>36293.121203102026</v>
      </c>
      <c r="C91" s="88">
        <v>36304.456482689748</v>
      </c>
      <c r="D91" s="89">
        <v>32012.441843845107</v>
      </c>
      <c r="E91" s="187">
        <v>1717349146.1785347</v>
      </c>
      <c r="F91" s="188">
        <v>1717345262.3666406</v>
      </c>
      <c r="G91" s="87">
        <v>8336.3354602233539</v>
      </c>
      <c r="H91" s="88">
        <v>8334.9663955174183</v>
      </c>
      <c r="I91" s="89">
        <v>8326.7948988803055</v>
      </c>
      <c r="J91" s="90">
        <v>112700.59081161834</v>
      </c>
      <c r="K91" s="29">
        <v>112704.73952747772</v>
      </c>
    </row>
    <row r="92" spans="1:11" x14ac:dyDescent="0.2">
      <c r="A92" s="36" t="s">
        <v>770</v>
      </c>
      <c r="B92" s="91">
        <v>69453.761177428969</v>
      </c>
      <c r="C92" s="92">
        <v>69453.761177428969</v>
      </c>
      <c r="D92" s="93">
        <v>89185.719230769231</v>
      </c>
      <c r="E92" s="94">
        <v>77621.282406940387</v>
      </c>
      <c r="F92" s="95">
        <v>84176.643678160923</v>
      </c>
      <c r="G92" s="91">
        <v>43118.623401693294</v>
      </c>
      <c r="H92" s="92">
        <v>43118.623703125093</v>
      </c>
      <c r="I92" s="93">
        <v>43118.623703125093</v>
      </c>
      <c r="J92" s="94">
        <v>6917.377238314647</v>
      </c>
      <c r="K92" s="95">
        <v>6917.377238314647</v>
      </c>
    </row>
    <row r="93" spans="1:11" x14ac:dyDescent="0.2">
      <c r="A93" s="42" t="s">
        <v>771</v>
      </c>
      <c r="B93" s="96">
        <v>88405.138624338637</v>
      </c>
      <c r="C93" s="97">
        <v>88999.498015873032</v>
      </c>
      <c r="D93" s="98">
        <v>106569.84109719674</v>
      </c>
      <c r="E93" s="99">
        <v>126303.47789391676</v>
      </c>
      <c r="F93" s="100">
        <v>150237.78962227414</v>
      </c>
      <c r="G93" s="96">
        <v>45702.987999999983</v>
      </c>
      <c r="H93" s="97">
        <v>45804.202002145161</v>
      </c>
      <c r="I93" s="98">
        <v>45804.202002145161</v>
      </c>
      <c r="J93" s="99">
        <v>10311.222044728434</v>
      </c>
      <c r="K93" s="100">
        <v>10311.222044728434</v>
      </c>
    </row>
    <row r="94" spans="1:11" x14ac:dyDescent="0.2">
      <c r="A94" s="30" t="s">
        <v>2653</v>
      </c>
      <c r="B94" s="87">
        <v>112548.04470777555</v>
      </c>
      <c r="C94" s="88">
        <v>112548.04470777555</v>
      </c>
      <c r="D94" s="89">
        <v>124359.35037037038</v>
      </c>
      <c r="E94" s="90">
        <v>204232.74006271717</v>
      </c>
      <c r="F94" s="29">
        <v>251596.19846419571</v>
      </c>
      <c r="G94" s="87">
        <v>48829.936409098678</v>
      </c>
      <c r="H94" s="88">
        <v>48930.009287925699</v>
      </c>
      <c r="I94" s="89">
        <v>48930.637813010653</v>
      </c>
      <c r="J94" s="90">
        <v>15955.512909979065</v>
      </c>
      <c r="K94" s="29">
        <v>15955.512909979065</v>
      </c>
    </row>
    <row r="95" spans="1:11" x14ac:dyDescent="0.2">
      <c r="A95" s="42" t="s">
        <v>772</v>
      </c>
      <c r="B95" s="96">
        <v>137168.10072150073</v>
      </c>
      <c r="C95" s="97">
        <v>137168.10072150073</v>
      </c>
      <c r="D95" s="98">
        <v>147295.1264939309</v>
      </c>
      <c r="E95" s="99">
        <v>369298.0263157895</v>
      </c>
      <c r="F95" s="100">
        <v>417185.59634809633</v>
      </c>
      <c r="G95" s="96">
        <v>52961.366641900255</v>
      </c>
      <c r="H95" s="97">
        <v>53039.58951048951</v>
      </c>
      <c r="I95" s="98">
        <v>53039.58951048951</v>
      </c>
      <c r="J95" s="99">
        <v>22143.971977842946</v>
      </c>
      <c r="K95" s="100">
        <v>22219.617016126984</v>
      </c>
    </row>
    <row r="96" spans="1:11" ht="15" thickBot="1" x14ac:dyDescent="0.25">
      <c r="A96" s="48" t="s">
        <v>773</v>
      </c>
      <c r="B96" s="101">
        <v>160875.01999999999</v>
      </c>
      <c r="C96" s="102">
        <v>161689.42401408454</v>
      </c>
      <c r="D96" s="103">
        <v>170331.66727272727</v>
      </c>
      <c r="E96" s="104">
        <v>677679.30434782815</v>
      </c>
      <c r="F96" s="105">
        <v>721679.38127090316</v>
      </c>
      <c r="G96" s="101">
        <v>60577.237107259927</v>
      </c>
      <c r="H96" s="102">
        <v>60577.237107259927</v>
      </c>
      <c r="I96" s="103">
        <v>60577.237107259927</v>
      </c>
      <c r="J96" s="104">
        <v>36280.76294311411</v>
      </c>
      <c r="K96" s="105">
        <v>36280.76294311411</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2">
    <pageSetUpPr fitToPage="1"/>
  </sheetPr>
  <dimension ref="A1:AJ103"/>
  <sheetViews>
    <sheetView zoomScaleNormal="100" zoomScaleSheetLayoutView="100" workbookViewId="0">
      <selection sqref="A1:N2"/>
    </sheetView>
  </sheetViews>
  <sheetFormatPr baseColWidth="10" defaultRowHeight="14.25" x14ac:dyDescent="0.2"/>
  <cols>
    <col min="1" max="1" width="23.7109375" style="17" customWidth="1"/>
    <col min="2" max="6" width="11.140625" style="17" customWidth="1"/>
    <col min="7" max="7" width="11.85546875" style="17" customWidth="1"/>
    <col min="8" max="9" width="11.42578125" style="17" customWidth="1"/>
    <col min="10" max="13" width="11" style="17" customWidth="1"/>
    <col min="14" max="19" width="10.7109375" style="17" customWidth="1"/>
    <col min="20" max="20" width="12.140625" style="13" customWidth="1"/>
    <col min="21" max="36" width="10.5703125" style="13" customWidth="1"/>
    <col min="37" max="16384" width="11.42578125" style="13"/>
  </cols>
  <sheetData>
    <row r="1" spans="1:36" ht="21" customHeight="1" x14ac:dyDescent="0.2">
      <c r="A1" s="386" t="s">
        <v>2431</v>
      </c>
      <c r="B1" s="387"/>
      <c r="C1" s="387"/>
      <c r="D1" s="387"/>
      <c r="E1" s="387"/>
      <c r="F1" s="387"/>
      <c r="G1" s="387"/>
      <c r="H1" s="387"/>
      <c r="I1" s="387"/>
      <c r="J1" s="387"/>
      <c r="K1" s="387"/>
      <c r="L1" s="387"/>
      <c r="M1" s="387"/>
      <c r="N1" s="387"/>
      <c r="O1" s="390" t="s">
        <v>2626</v>
      </c>
      <c r="P1" s="390"/>
      <c r="Q1" s="390"/>
      <c r="R1" s="380" t="s">
        <v>2429</v>
      </c>
      <c r="S1" s="381"/>
    </row>
    <row r="2" spans="1:36" ht="26.25" customHeight="1" x14ac:dyDescent="0.2">
      <c r="A2" s="388"/>
      <c r="B2" s="389"/>
      <c r="C2" s="389"/>
      <c r="D2" s="389"/>
      <c r="E2" s="389"/>
      <c r="F2" s="389"/>
      <c r="G2" s="389"/>
      <c r="H2" s="389"/>
      <c r="I2" s="389"/>
      <c r="J2" s="389"/>
      <c r="K2" s="389"/>
      <c r="L2" s="389"/>
      <c r="M2" s="389"/>
      <c r="N2" s="389"/>
      <c r="O2" s="391" t="s">
        <v>2733</v>
      </c>
      <c r="P2" s="391"/>
      <c r="Q2" s="391"/>
      <c r="R2" s="378" t="s">
        <v>2430</v>
      </c>
      <c r="S2" s="379"/>
    </row>
    <row r="3" spans="1:36" x14ac:dyDescent="0.2">
      <c r="A3" s="190" t="s">
        <v>2658</v>
      </c>
      <c r="B3" s="189">
        <f>Synthèse!B3</f>
        <v>0</v>
      </c>
      <c r="C3" s="373" t="str">
        <f>Synthèse!C3</f>
        <v/>
      </c>
      <c r="D3" s="400"/>
      <c r="E3" s="400"/>
      <c r="F3" s="400"/>
      <c r="G3" s="374"/>
      <c r="H3" s="373" t="str">
        <f>Synthèse!H3</f>
        <v/>
      </c>
      <c r="I3" s="374"/>
    </row>
    <row r="5" spans="1:36" ht="25.5" customHeight="1" thickBot="1" x14ac:dyDescent="0.25">
      <c r="A5" s="18" t="s">
        <v>2734</v>
      </c>
    </row>
    <row r="6" spans="1:36" ht="26.25" thickBot="1" x14ac:dyDescent="0.25">
      <c r="A6" s="19" t="s">
        <v>795</v>
      </c>
      <c r="B6" s="176" t="s">
        <v>777</v>
      </c>
      <c r="C6" s="20" t="s">
        <v>2502</v>
      </c>
      <c r="D6" s="21" t="s">
        <v>8</v>
      </c>
      <c r="E6" s="22" t="s">
        <v>774</v>
      </c>
      <c r="F6" s="132" t="s">
        <v>2655</v>
      </c>
      <c r="G6" s="122" t="s">
        <v>2641</v>
      </c>
      <c r="H6" s="133" t="s">
        <v>2656</v>
      </c>
      <c r="I6" s="22" t="s">
        <v>4</v>
      </c>
      <c r="J6" s="22" t="s">
        <v>9</v>
      </c>
      <c r="K6" s="22" t="s">
        <v>5</v>
      </c>
      <c r="L6" s="23" t="s">
        <v>3</v>
      </c>
      <c r="AI6" s="14"/>
      <c r="AJ6" s="14"/>
    </row>
    <row r="7" spans="1:36" x14ac:dyDescent="0.2">
      <c r="A7" s="24" t="s">
        <v>769</v>
      </c>
      <c r="B7" s="25">
        <v>373</v>
      </c>
      <c r="C7" s="26">
        <v>1</v>
      </c>
      <c r="D7" s="27">
        <v>29</v>
      </c>
      <c r="E7" s="28">
        <v>293</v>
      </c>
      <c r="F7" s="107">
        <v>123</v>
      </c>
      <c r="G7" s="108">
        <v>140</v>
      </c>
      <c r="H7" s="109">
        <v>30</v>
      </c>
      <c r="I7" s="28">
        <v>1</v>
      </c>
      <c r="J7" s="28">
        <v>0</v>
      </c>
      <c r="K7" s="28">
        <v>33</v>
      </c>
      <c r="L7" s="29">
        <v>17</v>
      </c>
      <c r="AI7" s="14"/>
      <c r="AJ7" s="14"/>
    </row>
    <row r="8" spans="1:36" x14ac:dyDescent="0.2">
      <c r="A8" s="30" t="s">
        <v>775</v>
      </c>
      <c r="B8" s="31">
        <v>5.3117362101076964</v>
      </c>
      <c r="C8" s="177" t="str">
        <f>IF('[1]Synth. SA auxiliaires'!$X$40="non concerné","",'[1]Synth. SA auxiliaires'!$X$40)</f>
        <v/>
      </c>
      <c r="D8" s="32">
        <v>4.9637881822149144</v>
      </c>
      <c r="E8" s="33">
        <v>5.5414395202190905</v>
      </c>
      <c r="F8" s="110">
        <v>4.980857634242172</v>
      </c>
      <c r="G8" s="111">
        <v>5.7835185872127157</v>
      </c>
      <c r="H8" s="112">
        <v>6.7101229400875244</v>
      </c>
      <c r="I8" s="33">
        <v>7.8651593894096896</v>
      </c>
      <c r="J8" s="33" t="s">
        <v>2654</v>
      </c>
      <c r="K8" s="33">
        <v>3.9927697968152436</v>
      </c>
      <c r="L8" s="34">
        <v>4.3564357045547926</v>
      </c>
      <c r="AI8" s="14"/>
      <c r="AJ8" s="14"/>
    </row>
    <row r="9" spans="1:36" ht="15" thickBot="1" x14ac:dyDescent="0.25">
      <c r="A9" s="30" t="s">
        <v>2652</v>
      </c>
      <c r="B9" s="31">
        <v>2.3500997214369002</v>
      </c>
      <c r="C9" s="35"/>
      <c r="D9" s="32">
        <v>0.60987654655229528</v>
      </c>
      <c r="E9" s="33">
        <v>2.4544095072796215</v>
      </c>
      <c r="F9" s="110">
        <v>1.4802421684433025</v>
      </c>
      <c r="G9" s="111">
        <v>2.6192161543467258</v>
      </c>
      <c r="H9" s="112">
        <v>3.8612974722864561</v>
      </c>
      <c r="I9" s="33">
        <v>0</v>
      </c>
      <c r="J9" s="33" t="s">
        <v>2654</v>
      </c>
      <c r="K9" s="33">
        <v>2.2537016251991577</v>
      </c>
      <c r="L9" s="34">
        <v>1.0342708288609301</v>
      </c>
      <c r="AI9" s="14"/>
      <c r="AJ9" s="14"/>
    </row>
    <row r="10" spans="1:36" x14ac:dyDescent="0.2">
      <c r="A10" s="36" t="s">
        <v>770</v>
      </c>
      <c r="B10" s="37">
        <v>3.2137962208995074</v>
      </c>
      <c r="C10" s="38"/>
      <c r="D10" s="39">
        <v>4.4705080016909982</v>
      </c>
      <c r="E10" s="40">
        <v>3.4328151705473915</v>
      </c>
      <c r="F10" s="113">
        <v>3.5103277883963475</v>
      </c>
      <c r="G10" s="114">
        <v>3.6169754797821554</v>
      </c>
      <c r="H10" s="115">
        <v>3.1743618162538523</v>
      </c>
      <c r="I10" s="40">
        <v>7.8651593894096896</v>
      </c>
      <c r="J10" s="40" t="s">
        <v>2654</v>
      </c>
      <c r="K10" s="40">
        <v>1.9662781653309227</v>
      </c>
      <c r="L10" s="41">
        <v>3.4196248344713451</v>
      </c>
      <c r="AI10" s="14"/>
      <c r="AJ10" s="14"/>
    </row>
    <row r="11" spans="1:36" x14ac:dyDescent="0.2">
      <c r="A11" s="42" t="s">
        <v>771</v>
      </c>
      <c r="B11" s="43">
        <v>4.0534396873209566</v>
      </c>
      <c r="C11" s="44"/>
      <c r="D11" s="45">
        <v>4.699107796602771</v>
      </c>
      <c r="E11" s="46">
        <v>4.1671127320836376</v>
      </c>
      <c r="F11" s="116">
        <v>4.1464794510138878</v>
      </c>
      <c r="G11" s="117">
        <v>4.2145570717089411</v>
      </c>
      <c r="H11" s="118">
        <v>4.170434394897562</v>
      </c>
      <c r="I11" s="46">
        <v>7.8651593894096896</v>
      </c>
      <c r="J11" s="46" t="s">
        <v>2654</v>
      </c>
      <c r="K11" s="46">
        <v>2.5125223288503635</v>
      </c>
      <c r="L11" s="47">
        <v>3.8770598381232251</v>
      </c>
      <c r="AI11" s="14"/>
      <c r="AJ11" s="14"/>
    </row>
    <row r="12" spans="1:36" x14ac:dyDescent="0.2">
      <c r="A12" s="30" t="s">
        <v>2653</v>
      </c>
      <c r="B12" s="31">
        <v>4.8844309695465116</v>
      </c>
      <c r="C12" s="35"/>
      <c r="D12" s="32">
        <v>4.8844309695465116</v>
      </c>
      <c r="E12" s="33">
        <v>4.9914776709067628</v>
      </c>
      <c r="F12" s="110">
        <v>4.8804861806656845</v>
      </c>
      <c r="G12" s="111">
        <v>5.1999553556650113</v>
      </c>
      <c r="H12" s="112">
        <v>5.7846783952049048</v>
      </c>
      <c r="I12" s="33">
        <v>7.8651593894096896</v>
      </c>
      <c r="J12" s="33" t="s">
        <v>2654</v>
      </c>
      <c r="K12" s="33">
        <v>3.5924558115709893</v>
      </c>
      <c r="L12" s="34">
        <v>4.2244473920727774</v>
      </c>
      <c r="AI12" s="14"/>
      <c r="AJ12" s="14"/>
    </row>
    <row r="13" spans="1:36" x14ac:dyDescent="0.2">
      <c r="A13" s="42" t="s">
        <v>772</v>
      </c>
      <c r="B13" s="43">
        <v>5.7988655814882621</v>
      </c>
      <c r="C13" s="44"/>
      <c r="D13" s="45">
        <v>5.3242714413648926</v>
      </c>
      <c r="E13" s="46">
        <v>5.953057895448234</v>
      </c>
      <c r="F13" s="116">
        <v>5.5066596164604817</v>
      </c>
      <c r="G13" s="117">
        <v>6.6026512023489765</v>
      </c>
      <c r="H13" s="118">
        <v>7.8856443323793677</v>
      </c>
      <c r="I13" s="46">
        <v>7.8651593894096896</v>
      </c>
      <c r="J13" s="46" t="s">
        <v>2654</v>
      </c>
      <c r="K13" s="46">
        <v>4.5923327129948763</v>
      </c>
      <c r="L13" s="47">
        <v>4.5660291887249862</v>
      </c>
      <c r="X13" s="14"/>
      <c r="Y13" s="14"/>
      <c r="Z13" s="14"/>
      <c r="AI13" s="14"/>
      <c r="AJ13" s="14"/>
    </row>
    <row r="14" spans="1:36" ht="15" thickBot="1" x14ac:dyDescent="0.25">
      <c r="A14" s="48" t="s">
        <v>773</v>
      </c>
      <c r="B14" s="49">
        <v>7.2771371299396472</v>
      </c>
      <c r="C14" s="50"/>
      <c r="D14" s="51">
        <v>5.6392983303978497</v>
      </c>
      <c r="E14" s="52">
        <v>7.7943230154729184</v>
      </c>
      <c r="F14" s="119">
        <v>6.2606624698314777</v>
      </c>
      <c r="G14" s="120">
        <v>8.02780861176611</v>
      </c>
      <c r="H14" s="121">
        <v>12.15243312428569</v>
      </c>
      <c r="I14" s="52">
        <v>7.8651593894096896</v>
      </c>
      <c r="J14" s="52" t="s">
        <v>2654</v>
      </c>
      <c r="K14" s="52">
        <v>6.3588874691024069</v>
      </c>
      <c r="L14" s="53">
        <v>5.6781156057847655</v>
      </c>
      <c r="X14" s="14"/>
      <c r="Y14" s="14"/>
      <c r="Z14" s="14"/>
      <c r="AI14" s="14"/>
      <c r="AJ14" s="14"/>
    </row>
    <row r="15" spans="1:36" ht="20.25" customHeight="1" x14ac:dyDescent="0.2">
      <c r="X15" s="14"/>
      <c r="Y15" s="14"/>
      <c r="Z15" s="14"/>
      <c r="AI15" s="14"/>
      <c r="AJ15" s="14"/>
    </row>
    <row r="16" spans="1:36" ht="25.5" customHeight="1" thickBot="1" x14ac:dyDescent="0.25">
      <c r="A16" s="18" t="s">
        <v>2735</v>
      </c>
      <c r="X16" s="14"/>
      <c r="Y16" s="14"/>
      <c r="Z16" s="14"/>
    </row>
    <row r="17" spans="1:26" x14ac:dyDescent="0.2">
      <c r="A17" s="398" t="s">
        <v>795</v>
      </c>
      <c r="B17" s="396" t="s">
        <v>777</v>
      </c>
      <c r="C17" s="394" t="s">
        <v>2502</v>
      </c>
      <c r="D17" s="392" t="s">
        <v>8</v>
      </c>
      <c r="E17" s="375" t="s">
        <v>2633</v>
      </c>
      <c r="F17" s="376"/>
      <c r="G17" s="375" t="s">
        <v>17</v>
      </c>
      <c r="H17" s="377"/>
      <c r="I17" s="375" t="s">
        <v>20</v>
      </c>
      <c r="J17" s="382"/>
      <c r="K17" s="377"/>
      <c r="L17" s="384" t="s">
        <v>4</v>
      </c>
      <c r="M17" s="375" t="s">
        <v>9</v>
      </c>
      <c r="N17" s="382"/>
      <c r="O17" s="383"/>
      <c r="Y17" s="14"/>
      <c r="Z17" s="14"/>
    </row>
    <row r="18" spans="1:26" ht="15" thickBot="1" x14ac:dyDescent="0.25">
      <c r="A18" s="399"/>
      <c r="B18" s="397"/>
      <c r="C18" s="395"/>
      <c r="D18" s="393"/>
      <c r="E18" s="144" t="s">
        <v>2634</v>
      </c>
      <c r="F18" s="136" t="s">
        <v>2643</v>
      </c>
      <c r="G18" s="144" t="s">
        <v>2635</v>
      </c>
      <c r="H18" s="136" t="s">
        <v>2642</v>
      </c>
      <c r="I18" s="144" t="s">
        <v>2635</v>
      </c>
      <c r="J18" s="135" t="s">
        <v>2636</v>
      </c>
      <c r="K18" s="136" t="s">
        <v>2642</v>
      </c>
      <c r="L18" s="385"/>
      <c r="M18" s="159" t="s">
        <v>2635</v>
      </c>
      <c r="N18" s="134" t="s">
        <v>2636</v>
      </c>
      <c r="O18" s="160" t="s">
        <v>2643</v>
      </c>
    </row>
    <row r="19" spans="1:26" x14ac:dyDescent="0.2">
      <c r="A19" s="24" t="s">
        <v>769</v>
      </c>
      <c r="B19" s="57">
        <v>373</v>
      </c>
      <c r="C19" s="26">
        <v>1</v>
      </c>
      <c r="D19" s="149">
        <v>29</v>
      </c>
      <c r="E19" s="90">
        <v>88</v>
      </c>
      <c r="F19" s="137">
        <v>35</v>
      </c>
      <c r="G19" s="90">
        <v>107</v>
      </c>
      <c r="H19" s="137">
        <v>33</v>
      </c>
      <c r="I19" s="90">
        <v>22</v>
      </c>
      <c r="J19" s="28">
        <v>0</v>
      </c>
      <c r="K19" s="137">
        <v>8</v>
      </c>
      <c r="L19" s="154">
        <v>1</v>
      </c>
      <c r="M19" s="90">
        <v>0</v>
      </c>
      <c r="N19" s="28">
        <v>0</v>
      </c>
      <c r="O19" s="29">
        <v>0</v>
      </c>
    </row>
    <row r="20" spans="1:26" x14ac:dyDescent="0.2">
      <c r="A20" s="30" t="s">
        <v>775</v>
      </c>
      <c r="B20" s="59">
        <v>5.3117362101076964</v>
      </c>
      <c r="C20" s="123" t="str">
        <f>C8</f>
        <v/>
      </c>
      <c r="D20" s="150">
        <v>4.9637881822149144</v>
      </c>
      <c r="E20" s="145">
        <v>5.0152844740342566</v>
      </c>
      <c r="F20" s="138">
        <v>4.8942987227649262</v>
      </c>
      <c r="G20" s="145">
        <v>5.4623878613203409</v>
      </c>
      <c r="H20" s="138">
        <v>6.824760637833454</v>
      </c>
      <c r="I20" s="145">
        <v>6.9305697245828837</v>
      </c>
      <c r="J20" s="33" t="s">
        <v>2654</v>
      </c>
      <c r="K20" s="138">
        <v>6.1038942827252844</v>
      </c>
      <c r="L20" s="155">
        <v>7.8651593894096896</v>
      </c>
      <c r="M20" s="145" t="s">
        <v>2654</v>
      </c>
      <c r="N20" s="33" t="s">
        <v>2654</v>
      </c>
      <c r="O20" s="34" t="s">
        <v>2654</v>
      </c>
    </row>
    <row r="21" spans="1:26" ht="15" thickBot="1" x14ac:dyDescent="0.25">
      <c r="A21" s="30" t="s">
        <v>2652</v>
      </c>
      <c r="B21" s="59">
        <v>2.3500997214369002</v>
      </c>
      <c r="C21" s="123"/>
      <c r="D21" s="150">
        <v>0.60987654655229528</v>
      </c>
      <c r="E21" s="145">
        <v>1.4256409001224193</v>
      </c>
      <c r="F21" s="138">
        <v>1.6061050328630757</v>
      </c>
      <c r="G21" s="145">
        <v>2.2809950036667264</v>
      </c>
      <c r="H21" s="138">
        <v>3.2887051635809823</v>
      </c>
      <c r="I21" s="145">
        <v>3.8923398882161822</v>
      </c>
      <c r="J21" s="33" t="s">
        <v>2654</v>
      </c>
      <c r="K21" s="138">
        <v>3.7076356114825222</v>
      </c>
      <c r="L21" s="155">
        <v>0</v>
      </c>
      <c r="M21" s="145" t="s">
        <v>2654</v>
      </c>
      <c r="N21" s="33" t="s">
        <v>2654</v>
      </c>
      <c r="O21" s="34" t="s">
        <v>2654</v>
      </c>
    </row>
    <row r="22" spans="1:26" x14ac:dyDescent="0.2">
      <c r="A22" s="36" t="s">
        <v>770</v>
      </c>
      <c r="B22" s="61">
        <v>3.2137962208995074</v>
      </c>
      <c r="C22" s="124"/>
      <c r="D22" s="151">
        <v>4.4705080016909982</v>
      </c>
      <c r="E22" s="146">
        <v>3.6952046642742609</v>
      </c>
      <c r="F22" s="139">
        <v>2.9639816675220758</v>
      </c>
      <c r="G22" s="146">
        <v>3.2035299947527394</v>
      </c>
      <c r="H22" s="139">
        <v>4.1115985537338657</v>
      </c>
      <c r="I22" s="146">
        <v>3.2298519093347839</v>
      </c>
      <c r="J22" s="40" t="s">
        <v>2654</v>
      </c>
      <c r="K22" s="139">
        <v>3.3734745196406575</v>
      </c>
      <c r="L22" s="156">
        <v>7.8651593894096896</v>
      </c>
      <c r="M22" s="146" t="s">
        <v>2654</v>
      </c>
      <c r="N22" s="40" t="s">
        <v>2654</v>
      </c>
      <c r="O22" s="41" t="s">
        <v>2654</v>
      </c>
    </row>
    <row r="23" spans="1:26" x14ac:dyDescent="0.2">
      <c r="A23" s="42" t="s">
        <v>771</v>
      </c>
      <c r="B23" s="63">
        <v>4.0534396873209566</v>
      </c>
      <c r="C23" s="125"/>
      <c r="D23" s="152">
        <v>4.699107796602771</v>
      </c>
      <c r="E23" s="147">
        <v>4.2966351829100695</v>
      </c>
      <c r="F23" s="140">
        <v>3.8550458568584931</v>
      </c>
      <c r="G23" s="147">
        <v>4.1240947577052074</v>
      </c>
      <c r="H23" s="140">
        <v>5.1585941395761763</v>
      </c>
      <c r="I23" s="147">
        <v>4.1920452741765697</v>
      </c>
      <c r="J23" s="46" t="s">
        <v>2654</v>
      </c>
      <c r="K23" s="140">
        <v>4.1707741872863071</v>
      </c>
      <c r="L23" s="157">
        <v>7.8651593894096896</v>
      </c>
      <c r="M23" s="147" t="s">
        <v>2654</v>
      </c>
      <c r="N23" s="46" t="s">
        <v>2654</v>
      </c>
      <c r="O23" s="47" t="s">
        <v>2654</v>
      </c>
    </row>
    <row r="24" spans="1:26" x14ac:dyDescent="0.2">
      <c r="A24" s="30" t="s">
        <v>2653</v>
      </c>
      <c r="B24" s="59">
        <v>4.8844309695465116</v>
      </c>
      <c r="C24" s="123"/>
      <c r="D24" s="150">
        <v>4.8844309695465116</v>
      </c>
      <c r="E24" s="145">
        <v>4.8339968956205652</v>
      </c>
      <c r="F24" s="138">
        <v>4.8804861806656845</v>
      </c>
      <c r="G24" s="145">
        <v>5.0801185951284378</v>
      </c>
      <c r="H24" s="138">
        <v>5.6288897377347427</v>
      </c>
      <c r="I24" s="145">
        <v>5.990883228690782</v>
      </c>
      <c r="J24" s="33" t="s">
        <v>2654</v>
      </c>
      <c r="K24" s="138">
        <v>5.2130261669747853</v>
      </c>
      <c r="L24" s="155">
        <v>7.8651593894096896</v>
      </c>
      <c r="M24" s="145" t="s">
        <v>2654</v>
      </c>
      <c r="N24" s="33" t="s">
        <v>2654</v>
      </c>
      <c r="O24" s="34" t="s">
        <v>2654</v>
      </c>
    </row>
    <row r="25" spans="1:26" x14ac:dyDescent="0.2">
      <c r="A25" s="42" t="s">
        <v>772</v>
      </c>
      <c r="B25" s="63">
        <v>5.7988655814882621</v>
      </c>
      <c r="C25" s="125"/>
      <c r="D25" s="152">
        <v>5.3242714413648926</v>
      </c>
      <c r="E25" s="147">
        <v>5.4604178599436963</v>
      </c>
      <c r="F25" s="140">
        <v>5.5922325645523703</v>
      </c>
      <c r="G25" s="147">
        <v>5.9819059401213988</v>
      </c>
      <c r="H25" s="140">
        <v>7.6132115263089446</v>
      </c>
      <c r="I25" s="147">
        <v>8.3111028881347693</v>
      </c>
      <c r="J25" s="46" t="s">
        <v>2654</v>
      </c>
      <c r="K25" s="140">
        <v>6.4146155126791466</v>
      </c>
      <c r="L25" s="157">
        <v>7.8651593894096896</v>
      </c>
      <c r="M25" s="147" t="s">
        <v>2654</v>
      </c>
      <c r="N25" s="46" t="s">
        <v>2654</v>
      </c>
      <c r="O25" s="47" t="s">
        <v>2654</v>
      </c>
    </row>
    <row r="26" spans="1:26" ht="15" thickBot="1" x14ac:dyDescent="0.25">
      <c r="A26" s="48" t="s">
        <v>773</v>
      </c>
      <c r="B26" s="65">
        <v>7.2771371299396472</v>
      </c>
      <c r="C26" s="126"/>
      <c r="D26" s="153">
        <v>5.6392983303978497</v>
      </c>
      <c r="E26" s="148">
        <v>6.1888410179395184</v>
      </c>
      <c r="F26" s="141">
        <v>6.5961572292719026</v>
      </c>
      <c r="G26" s="148">
        <v>7.7123570629734388</v>
      </c>
      <c r="H26" s="141">
        <v>9.1962898070881973</v>
      </c>
      <c r="I26" s="148">
        <v>12.096573282529221</v>
      </c>
      <c r="J26" s="52" t="s">
        <v>2654</v>
      </c>
      <c r="K26" s="141">
        <v>9.1666805765582193</v>
      </c>
      <c r="L26" s="158">
        <v>7.8651593894096896</v>
      </c>
      <c r="M26" s="148" t="s">
        <v>2654</v>
      </c>
      <c r="N26" s="52" t="s">
        <v>2654</v>
      </c>
      <c r="O26" s="53" t="s">
        <v>2654</v>
      </c>
    </row>
    <row r="28" spans="1:26" ht="25.5" customHeight="1" thickBot="1" x14ac:dyDescent="0.25">
      <c r="A28" s="18" t="s">
        <v>2736</v>
      </c>
    </row>
    <row r="29" spans="1:26" x14ac:dyDescent="0.2">
      <c r="A29" s="398" t="s">
        <v>795</v>
      </c>
      <c r="B29" s="396" t="s">
        <v>777</v>
      </c>
      <c r="C29" s="408" t="s">
        <v>2502</v>
      </c>
      <c r="D29" s="410" t="s">
        <v>2478</v>
      </c>
      <c r="E29" s="382"/>
      <c r="F29" s="382"/>
      <c r="G29" s="382"/>
      <c r="H29" s="376"/>
      <c r="I29" s="375" t="s">
        <v>2487</v>
      </c>
      <c r="J29" s="382"/>
      <c r="K29" s="382"/>
      <c r="L29" s="382"/>
      <c r="M29" s="377"/>
      <c r="N29" s="401" t="s">
        <v>3</v>
      </c>
    </row>
    <row r="30" spans="1:26" ht="15" thickBot="1" x14ac:dyDescent="0.25">
      <c r="A30" s="399"/>
      <c r="B30" s="397"/>
      <c r="C30" s="409"/>
      <c r="D30" s="161" t="s">
        <v>2635</v>
      </c>
      <c r="E30" s="134" t="s">
        <v>2637</v>
      </c>
      <c r="F30" s="134" t="s">
        <v>2638</v>
      </c>
      <c r="G30" s="134" t="s">
        <v>2636</v>
      </c>
      <c r="H30" s="142" t="s">
        <v>2643</v>
      </c>
      <c r="I30" s="159" t="s">
        <v>2635</v>
      </c>
      <c r="J30" s="134" t="s">
        <v>2637</v>
      </c>
      <c r="K30" s="134" t="s">
        <v>2638</v>
      </c>
      <c r="L30" s="134" t="s">
        <v>2636</v>
      </c>
      <c r="M30" s="167" t="s">
        <v>2643</v>
      </c>
      <c r="N30" s="402"/>
    </row>
    <row r="31" spans="1:26" x14ac:dyDescent="0.2">
      <c r="A31" s="24" t="s">
        <v>769</v>
      </c>
      <c r="B31" s="57">
        <v>373</v>
      </c>
      <c r="C31" s="58">
        <v>1</v>
      </c>
      <c r="D31" s="127">
        <v>27</v>
      </c>
      <c r="E31" s="28">
        <v>0</v>
      </c>
      <c r="F31" s="28">
        <v>0</v>
      </c>
      <c r="G31" s="28">
        <v>0</v>
      </c>
      <c r="H31" s="143">
        <v>4</v>
      </c>
      <c r="I31" s="90">
        <v>1</v>
      </c>
      <c r="J31" s="28">
        <v>0</v>
      </c>
      <c r="K31" s="28">
        <v>0</v>
      </c>
      <c r="L31" s="28">
        <v>0</v>
      </c>
      <c r="M31" s="137">
        <v>1</v>
      </c>
      <c r="N31" s="162">
        <v>17</v>
      </c>
    </row>
    <row r="32" spans="1:26" x14ac:dyDescent="0.2">
      <c r="A32" s="30" t="s">
        <v>775</v>
      </c>
      <c r="B32" s="59">
        <v>5.3117362101076964</v>
      </c>
      <c r="C32" s="60" t="str">
        <f>C8</f>
        <v/>
      </c>
      <c r="D32" s="128">
        <v>3.6644139848874375</v>
      </c>
      <c r="E32" s="33" t="s">
        <v>2654</v>
      </c>
      <c r="F32" s="33" t="s">
        <v>2654</v>
      </c>
      <c r="G32" s="33" t="s">
        <v>2654</v>
      </c>
      <c r="H32" s="76">
        <v>6.2511727737439884</v>
      </c>
      <c r="I32" s="145">
        <v>4.6567150745469359</v>
      </c>
      <c r="J32" s="33" t="s">
        <v>2654</v>
      </c>
      <c r="K32" s="33" t="s">
        <v>2654</v>
      </c>
      <c r="L32" s="33" t="s">
        <v>2654</v>
      </c>
      <c r="M32" s="138">
        <v>3.1608195334193208</v>
      </c>
      <c r="N32" s="163">
        <v>4.3564357045547926</v>
      </c>
    </row>
    <row r="33" spans="1:20" ht="15" thickBot="1" x14ac:dyDescent="0.25">
      <c r="A33" s="30" t="s">
        <v>2652</v>
      </c>
      <c r="B33" s="59">
        <v>2.3500997214369002</v>
      </c>
      <c r="C33" s="60"/>
      <c r="D33" s="128">
        <v>1.5673376556183225</v>
      </c>
      <c r="E33" s="33" t="s">
        <v>2654</v>
      </c>
      <c r="F33" s="33" t="s">
        <v>2654</v>
      </c>
      <c r="G33" s="33" t="s">
        <v>2654</v>
      </c>
      <c r="H33" s="76">
        <v>4.3829297145604329</v>
      </c>
      <c r="I33" s="145">
        <v>0</v>
      </c>
      <c r="J33" s="33" t="s">
        <v>2654</v>
      </c>
      <c r="K33" s="33" t="s">
        <v>2654</v>
      </c>
      <c r="L33" s="33" t="s">
        <v>2654</v>
      </c>
      <c r="M33" s="138">
        <v>0</v>
      </c>
      <c r="N33" s="163">
        <v>1.0342708288609301</v>
      </c>
    </row>
    <row r="34" spans="1:20" x14ac:dyDescent="0.2">
      <c r="A34" s="36" t="s">
        <v>770</v>
      </c>
      <c r="B34" s="61">
        <v>3.2137962208995074</v>
      </c>
      <c r="C34" s="62"/>
      <c r="D34" s="129">
        <v>1.9084240640441412</v>
      </c>
      <c r="E34" s="40" t="s">
        <v>2654</v>
      </c>
      <c r="F34" s="40" t="s">
        <v>2654</v>
      </c>
      <c r="G34" s="40" t="s">
        <v>2654</v>
      </c>
      <c r="H34" s="77">
        <v>3.1317562736279365</v>
      </c>
      <c r="I34" s="146">
        <v>4.6567150745469359</v>
      </c>
      <c r="J34" s="40" t="s">
        <v>2654</v>
      </c>
      <c r="K34" s="40" t="s">
        <v>2654</v>
      </c>
      <c r="L34" s="40" t="s">
        <v>2654</v>
      </c>
      <c r="M34" s="139">
        <v>3.1608195334193208</v>
      </c>
      <c r="N34" s="164">
        <v>3.4196248344713451</v>
      </c>
    </row>
    <row r="35" spans="1:20" x14ac:dyDescent="0.2">
      <c r="A35" s="42" t="s">
        <v>771</v>
      </c>
      <c r="B35" s="63">
        <v>4.0534396873209566</v>
      </c>
      <c r="C35" s="64"/>
      <c r="D35" s="130">
        <v>2.3759416623154617</v>
      </c>
      <c r="E35" s="46" t="s">
        <v>2654</v>
      </c>
      <c r="F35" s="46" t="s">
        <v>2654</v>
      </c>
      <c r="G35" s="46" t="s">
        <v>2654</v>
      </c>
      <c r="H35" s="78">
        <v>3.8662416599770753</v>
      </c>
      <c r="I35" s="147">
        <v>4.6567150745469359</v>
      </c>
      <c r="J35" s="46" t="s">
        <v>2654</v>
      </c>
      <c r="K35" s="46" t="s">
        <v>2654</v>
      </c>
      <c r="L35" s="46" t="s">
        <v>2654</v>
      </c>
      <c r="M35" s="140">
        <v>3.1608195334193208</v>
      </c>
      <c r="N35" s="165">
        <v>3.8770598381232251</v>
      </c>
    </row>
    <row r="36" spans="1:20" x14ac:dyDescent="0.2">
      <c r="A36" s="30" t="s">
        <v>2653</v>
      </c>
      <c r="B36" s="59">
        <v>4.8844309695465116</v>
      </c>
      <c r="C36" s="60"/>
      <c r="D36" s="128">
        <v>3.5679195640253396</v>
      </c>
      <c r="E36" s="33" t="s">
        <v>2654</v>
      </c>
      <c r="F36" s="33" t="s">
        <v>2654</v>
      </c>
      <c r="G36" s="33" t="s">
        <v>2654</v>
      </c>
      <c r="H36" s="76">
        <v>4.3058887128068504</v>
      </c>
      <c r="I36" s="145">
        <v>4.6567150745469359</v>
      </c>
      <c r="J36" s="33" t="s">
        <v>2654</v>
      </c>
      <c r="K36" s="33" t="s">
        <v>2654</v>
      </c>
      <c r="L36" s="33" t="s">
        <v>2654</v>
      </c>
      <c r="M36" s="138">
        <v>3.1608195334193208</v>
      </c>
      <c r="N36" s="163">
        <v>4.2244473920727774</v>
      </c>
    </row>
    <row r="37" spans="1:20" x14ac:dyDescent="0.2">
      <c r="A37" s="42" t="s">
        <v>772</v>
      </c>
      <c r="B37" s="63">
        <v>5.7988655814882621</v>
      </c>
      <c r="C37" s="64"/>
      <c r="D37" s="130">
        <v>4.4922557917162456</v>
      </c>
      <c r="E37" s="46" t="s">
        <v>2654</v>
      </c>
      <c r="F37" s="46" t="s">
        <v>2654</v>
      </c>
      <c r="G37" s="46" t="s">
        <v>2654</v>
      </c>
      <c r="H37" s="78">
        <v>6.6908198265737635</v>
      </c>
      <c r="I37" s="147">
        <v>4.6567150745469359</v>
      </c>
      <c r="J37" s="46" t="s">
        <v>2654</v>
      </c>
      <c r="K37" s="46" t="s">
        <v>2654</v>
      </c>
      <c r="L37" s="46" t="s">
        <v>2654</v>
      </c>
      <c r="M37" s="140">
        <v>3.1608195334193208</v>
      </c>
      <c r="N37" s="165">
        <v>4.5660291887249862</v>
      </c>
    </row>
    <row r="38" spans="1:20" ht="15" thickBot="1" x14ac:dyDescent="0.25">
      <c r="A38" s="48" t="s">
        <v>773</v>
      </c>
      <c r="B38" s="65">
        <v>7.2771371299396472</v>
      </c>
      <c r="C38" s="66"/>
      <c r="D38" s="131">
        <v>5.9407121073686291</v>
      </c>
      <c r="E38" s="52" t="s">
        <v>2654</v>
      </c>
      <c r="F38" s="52" t="s">
        <v>2654</v>
      </c>
      <c r="G38" s="52" t="s">
        <v>2654</v>
      </c>
      <c r="H38" s="79">
        <v>10.926816522609752</v>
      </c>
      <c r="I38" s="148">
        <v>4.6567150745469359</v>
      </c>
      <c r="J38" s="52" t="s">
        <v>2654</v>
      </c>
      <c r="K38" s="52" t="s">
        <v>2654</v>
      </c>
      <c r="L38" s="52" t="s">
        <v>2654</v>
      </c>
      <c r="M38" s="141">
        <v>3.1608195334193208</v>
      </c>
      <c r="N38" s="166">
        <v>5.6781156057847655</v>
      </c>
    </row>
    <row r="39" spans="1:20" x14ac:dyDescent="0.2">
      <c r="A39" s="183"/>
      <c r="B39" s="183"/>
      <c r="C39" s="183"/>
      <c r="D39" s="183"/>
      <c r="E39" s="183"/>
      <c r="F39" s="183"/>
      <c r="G39" s="183"/>
      <c r="H39" s="183"/>
      <c r="I39" s="183"/>
      <c r="J39" s="183"/>
      <c r="K39" s="183"/>
      <c r="L39" s="183"/>
      <c r="M39" s="183"/>
      <c r="N39" s="183"/>
      <c r="O39" s="183"/>
      <c r="P39" s="183"/>
      <c r="Q39" s="183"/>
      <c r="R39" s="183"/>
      <c r="S39" s="183"/>
    </row>
    <row r="40" spans="1:20" x14ac:dyDescent="0.2">
      <c r="A40" s="183" t="s">
        <v>777</v>
      </c>
      <c r="B40" s="183" t="s">
        <v>2502</v>
      </c>
      <c r="C40" s="183" t="s">
        <v>8</v>
      </c>
      <c r="D40" s="183" t="s">
        <v>774</v>
      </c>
      <c r="E40" s="183" t="s">
        <v>14</v>
      </c>
      <c r="F40" s="183" t="s">
        <v>17</v>
      </c>
      <c r="G40" s="183" t="s">
        <v>20</v>
      </c>
      <c r="H40" s="183" t="s">
        <v>4</v>
      </c>
      <c r="I40" s="183" t="s">
        <v>9</v>
      </c>
      <c r="J40" s="183" t="s">
        <v>5</v>
      </c>
      <c r="K40" s="183" t="s">
        <v>3</v>
      </c>
      <c r="L40" s="183"/>
      <c r="M40" s="183" t="s">
        <v>2485</v>
      </c>
      <c r="N40" s="183" t="s">
        <v>2491</v>
      </c>
      <c r="O40" s="183" t="s">
        <v>2499</v>
      </c>
      <c r="P40" s="183" t="s">
        <v>2496</v>
      </c>
      <c r="Q40" s="183" t="s">
        <v>2488</v>
      </c>
      <c r="R40" s="183" t="s">
        <v>2494</v>
      </c>
      <c r="S40" s="183" t="s">
        <v>3</v>
      </c>
    </row>
    <row r="41" spans="1:20" x14ac:dyDescent="0.2">
      <c r="A41" s="184">
        <f t="shared" ref="A41:K41" si="0">IF(B7=0,"",B11)</f>
        <v>4.0534396873209566</v>
      </c>
      <c r="B41" s="184">
        <f t="shared" si="0"/>
        <v>0</v>
      </c>
      <c r="C41" s="184">
        <f t="shared" si="0"/>
        <v>4.699107796602771</v>
      </c>
      <c r="D41" s="184">
        <f t="shared" si="0"/>
        <v>4.1671127320836376</v>
      </c>
      <c r="E41" s="184">
        <f t="shared" si="0"/>
        <v>4.1464794510138878</v>
      </c>
      <c r="F41" s="184">
        <f t="shared" si="0"/>
        <v>4.2145570717089411</v>
      </c>
      <c r="G41" s="184">
        <f t="shared" si="0"/>
        <v>4.170434394897562</v>
      </c>
      <c r="H41" s="184">
        <f t="shared" si="0"/>
        <v>7.8651593894096896</v>
      </c>
      <c r="I41" s="184" t="str">
        <f t="shared" si="0"/>
        <v/>
      </c>
      <c r="J41" s="184">
        <f t="shared" si="0"/>
        <v>2.5125223288503635</v>
      </c>
      <c r="K41" s="184">
        <f t="shared" si="0"/>
        <v>3.8770598381232251</v>
      </c>
      <c r="L41" s="183" t="s">
        <v>778</v>
      </c>
      <c r="M41" s="184">
        <f t="shared" ref="M41:S41" si="1">IF(H31=0,"",H35)</f>
        <v>3.8662416599770753</v>
      </c>
      <c r="N41" s="184">
        <f t="shared" si="1"/>
        <v>4.6567150745469359</v>
      </c>
      <c r="O41" s="184" t="str">
        <f t="shared" si="1"/>
        <v/>
      </c>
      <c r="P41" s="184" t="str">
        <f t="shared" si="1"/>
        <v/>
      </c>
      <c r="Q41" s="184" t="str">
        <f t="shared" si="1"/>
        <v/>
      </c>
      <c r="R41" s="184">
        <f t="shared" si="1"/>
        <v>3.1608195334193208</v>
      </c>
      <c r="S41" s="184">
        <f t="shared" si="1"/>
        <v>3.8770598381232251</v>
      </c>
    </row>
    <row r="42" spans="1:20" x14ac:dyDescent="0.2">
      <c r="A42" s="184">
        <f t="shared" ref="A42:K42" si="2">IF(B7=0,"",B12-B11)</f>
        <v>0.83099128222555496</v>
      </c>
      <c r="B42" s="184">
        <f t="shared" si="2"/>
        <v>0</v>
      </c>
      <c r="C42" s="184">
        <f t="shared" si="2"/>
        <v>0.18532317294374057</v>
      </c>
      <c r="D42" s="184">
        <f t="shared" si="2"/>
        <v>0.82436493882312512</v>
      </c>
      <c r="E42" s="184">
        <f t="shared" si="2"/>
        <v>0.7340067296517967</v>
      </c>
      <c r="F42" s="184">
        <f t="shared" si="2"/>
        <v>0.98539828395607021</v>
      </c>
      <c r="G42" s="184">
        <f t="shared" si="2"/>
        <v>1.6142440003073428</v>
      </c>
      <c r="H42" s="184">
        <f t="shared" si="2"/>
        <v>0</v>
      </c>
      <c r="I42" s="184" t="str">
        <f t="shared" si="2"/>
        <v/>
      </c>
      <c r="J42" s="184">
        <f t="shared" si="2"/>
        <v>1.0799334827206257</v>
      </c>
      <c r="K42" s="184">
        <f t="shared" si="2"/>
        <v>0.34738755394955234</v>
      </c>
      <c r="L42" s="183" t="s">
        <v>779</v>
      </c>
      <c r="M42" s="184">
        <f t="shared" ref="M42:S42" si="3">IF(H31=0,"",H36-H35)</f>
        <v>0.43964705282977512</v>
      </c>
      <c r="N42" s="184">
        <f t="shared" si="3"/>
        <v>0</v>
      </c>
      <c r="O42" s="184" t="str">
        <f t="shared" si="3"/>
        <v/>
      </c>
      <c r="P42" s="184" t="str">
        <f t="shared" si="3"/>
        <v/>
      </c>
      <c r="Q42" s="184" t="str">
        <f t="shared" si="3"/>
        <v/>
      </c>
      <c r="R42" s="184">
        <f t="shared" si="3"/>
        <v>0</v>
      </c>
      <c r="S42" s="184">
        <f t="shared" si="3"/>
        <v>0.34738755394955234</v>
      </c>
    </row>
    <row r="43" spans="1:20" x14ac:dyDescent="0.2">
      <c r="A43" s="184">
        <f t="shared" ref="A43:K43" si="4">IF(B7=0,"",B13-B12)</f>
        <v>0.91443461194175057</v>
      </c>
      <c r="B43" s="184">
        <f t="shared" si="4"/>
        <v>0</v>
      </c>
      <c r="C43" s="184">
        <f t="shared" si="4"/>
        <v>0.43984047181838104</v>
      </c>
      <c r="D43" s="184">
        <f t="shared" si="4"/>
        <v>0.9615802245414713</v>
      </c>
      <c r="E43" s="184">
        <f t="shared" si="4"/>
        <v>0.62617343579479723</v>
      </c>
      <c r="F43" s="184">
        <f t="shared" si="4"/>
        <v>1.4026958466839652</v>
      </c>
      <c r="G43" s="184">
        <f t="shared" si="4"/>
        <v>2.1009659371744629</v>
      </c>
      <c r="H43" s="184">
        <f t="shared" si="4"/>
        <v>0</v>
      </c>
      <c r="I43" s="184" t="str">
        <f t="shared" si="4"/>
        <v/>
      </c>
      <c r="J43" s="184">
        <f t="shared" si="4"/>
        <v>0.99987690142388708</v>
      </c>
      <c r="K43" s="184">
        <f t="shared" si="4"/>
        <v>0.34158179665220878</v>
      </c>
      <c r="L43" s="183" t="s">
        <v>780</v>
      </c>
      <c r="M43" s="184">
        <f t="shared" ref="M43:S43" si="5">IF(H31=0,"",H37-H36)</f>
        <v>2.3849311137669131</v>
      </c>
      <c r="N43" s="184">
        <f t="shared" si="5"/>
        <v>0</v>
      </c>
      <c r="O43" s="184" t="str">
        <f t="shared" si="5"/>
        <v/>
      </c>
      <c r="P43" s="184" t="str">
        <f t="shared" si="5"/>
        <v/>
      </c>
      <c r="Q43" s="184" t="str">
        <f t="shared" si="5"/>
        <v/>
      </c>
      <c r="R43" s="184">
        <f t="shared" si="5"/>
        <v>0</v>
      </c>
      <c r="S43" s="184">
        <f t="shared" si="5"/>
        <v>0.34158179665220878</v>
      </c>
    </row>
    <row r="44" spans="1:20" x14ac:dyDescent="0.2">
      <c r="A44" s="184">
        <f t="shared" ref="A44:K44" si="6">IF(B7=0,"",B11-B10)</f>
        <v>0.83964346642144916</v>
      </c>
      <c r="B44" s="184">
        <f t="shared" si="6"/>
        <v>0</v>
      </c>
      <c r="C44" s="184">
        <f t="shared" si="6"/>
        <v>0.22859979491177285</v>
      </c>
      <c r="D44" s="184">
        <f t="shared" si="6"/>
        <v>0.73429756153624615</v>
      </c>
      <c r="E44" s="184">
        <f t="shared" si="6"/>
        <v>0.6361516626175403</v>
      </c>
      <c r="F44" s="184">
        <f t="shared" si="6"/>
        <v>0.59758159192678573</v>
      </c>
      <c r="G44" s="184">
        <f t="shared" si="6"/>
        <v>0.99607257864370968</v>
      </c>
      <c r="H44" s="184">
        <f t="shared" si="6"/>
        <v>0</v>
      </c>
      <c r="I44" s="184" t="str">
        <f t="shared" si="6"/>
        <v/>
      </c>
      <c r="J44" s="184">
        <f t="shared" si="6"/>
        <v>0.54624416351944083</v>
      </c>
      <c r="K44" s="184">
        <f t="shared" si="6"/>
        <v>0.45743500365187995</v>
      </c>
      <c r="L44" s="183" t="s">
        <v>781</v>
      </c>
      <c r="M44" s="184">
        <f t="shared" ref="M44:S44" si="7">IF(H31=0,"",H35-H34)</f>
        <v>0.73448538634913874</v>
      </c>
      <c r="N44" s="184">
        <f t="shared" si="7"/>
        <v>0</v>
      </c>
      <c r="O44" s="184" t="str">
        <f t="shared" si="7"/>
        <v/>
      </c>
      <c r="P44" s="184" t="str">
        <f t="shared" si="7"/>
        <v/>
      </c>
      <c r="Q44" s="184" t="str">
        <f t="shared" si="7"/>
        <v/>
      </c>
      <c r="R44" s="184">
        <f t="shared" si="7"/>
        <v>0</v>
      </c>
      <c r="S44" s="184">
        <f t="shared" si="7"/>
        <v>0.45743500365187995</v>
      </c>
    </row>
    <row r="45" spans="1:20" x14ac:dyDescent="0.2">
      <c r="A45" s="184">
        <f t="shared" ref="A45:K45" si="8">IF(B7=0,"",B14-B13)</f>
        <v>1.4782715484513851</v>
      </c>
      <c r="B45" s="184">
        <f t="shared" si="8"/>
        <v>0</v>
      </c>
      <c r="C45" s="184">
        <f t="shared" si="8"/>
        <v>0.31502688903295706</v>
      </c>
      <c r="D45" s="184">
        <f t="shared" si="8"/>
        <v>1.8412651200246843</v>
      </c>
      <c r="E45" s="184">
        <f t="shared" si="8"/>
        <v>0.75400285337099593</v>
      </c>
      <c r="F45" s="184">
        <f t="shared" si="8"/>
        <v>1.4251574094171335</v>
      </c>
      <c r="G45" s="184">
        <f t="shared" si="8"/>
        <v>4.2667887919063219</v>
      </c>
      <c r="H45" s="184">
        <f t="shared" si="8"/>
        <v>0</v>
      </c>
      <c r="I45" s="184" t="str">
        <f t="shared" si="8"/>
        <v/>
      </c>
      <c r="J45" s="184">
        <f t="shared" si="8"/>
        <v>1.7665547561075305</v>
      </c>
      <c r="K45" s="184">
        <f t="shared" si="8"/>
        <v>1.1120864170597793</v>
      </c>
      <c r="L45" s="183" t="s">
        <v>782</v>
      </c>
      <c r="M45" s="184">
        <f t="shared" ref="M45:S45" si="9">IF(H31=0,"",H38-H37)</f>
        <v>4.2359966960359881</v>
      </c>
      <c r="N45" s="184">
        <f t="shared" si="9"/>
        <v>0</v>
      </c>
      <c r="O45" s="184" t="str">
        <f t="shared" si="9"/>
        <v/>
      </c>
      <c r="P45" s="184" t="str">
        <f t="shared" si="9"/>
        <v/>
      </c>
      <c r="Q45" s="184" t="str">
        <f t="shared" si="9"/>
        <v/>
      </c>
      <c r="R45" s="184">
        <f t="shared" si="9"/>
        <v>0</v>
      </c>
      <c r="S45" s="184">
        <f t="shared" si="9"/>
        <v>1.1120864170597793</v>
      </c>
    </row>
    <row r="46" spans="1:20" x14ac:dyDescent="0.2">
      <c r="A46" s="184">
        <f t="shared" ref="A46:K46" si="10">IF(B7=0,"",B8)</f>
        <v>5.3117362101076964</v>
      </c>
      <c r="B46" s="184" t="str">
        <f t="shared" si="10"/>
        <v/>
      </c>
      <c r="C46" s="184">
        <f t="shared" si="10"/>
        <v>4.9637881822149144</v>
      </c>
      <c r="D46" s="184">
        <f t="shared" si="10"/>
        <v>5.5414395202190905</v>
      </c>
      <c r="E46" s="184">
        <f t="shared" si="10"/>
        <v>4.980857634242172</v>
      </c>
      <c r="F46" s="184">
        <f t="shared" si="10"/>
        <v>5.7835185872127157</v>
      </c>
      <c r="G46" s="184">
        <f t="shared" si="10"/>
        <v>6.7101229400875244</v>
      </c>
      <c r="H46" s="184">
        <f t="shared" si="10"/>
        <v>7.8651593894096896</v>
      </c>
      <c r="I46" s="184" t="str">
        <f t="shared" si="10"/>
        <v/>
      </c>
      <c r="J46" s="184">
        <f t="shared" si="10"/>
        <v>3.9927697968152436</v>
      </c>
      <c r="K46" s="184">
        <f t="shared" si="10"/>
        <v>4.3564357045547926</v>
      </c>
      <c r="L46" s="183" t="s">
        <v>783</v>
      </c>
      <c r="M46" s="184">
        <f t="shared" ref="M46:S46" si="11">IF(H31=0,"",H32)</f>
        <v>6.2511727737439884</v>
      </c>
      <c r="N46" s="184">
        <f t="shared" si="11"/>
        <v>4.6567150745469359</v>
      </c>
      <c r="O46" s="184" t="str">
        <f t="shared" si="11"/>
        <v/>
      </c>
      <c r="P46" s="184" t="str">
        <f t="shared" si="11"/>
        <v/>
      </c>
      <c r="Q46" s="184" t="str">
        <f t="shared" si="11"/>
        <v/>
      </c>
      <c r="R46" s="184">
        <f t="shared" si="11"/>
        <v>3.1608195334193208</v>
      </c>
      <c r="S46" s="184">
        <f t="shared" si="11"/>
        <v>4.3564357045547926</v>
      </c>
    </row>
    <row r="47" spans="1:20" x14ac:dyDescent="0.2">
      <c r="A47" s="183"/>
      <c r="B47" s="183"/>
      <c r="C47" s="183"/>
      <c r="D47" s="183"/>
      <c r="E47" s="183"/>
      <c r="F47" s="183"/>
      <c r="G47" s="183"/>
      <c r="H47" s="183"/>
      <c r="I47" s="183"/>
      <c r="J47" s="183"/>
      <c r="K47" s="183"/>
      <c r="L47" s="183"/>
      <c r="M47" s="183"/>
      <c r="N47" s="183"/>
      <c r="O47" s="183"/>
      <c r="P47" s="183"/>
      <c r="Q47" s="183"/>
      <c r="R47" s="183"/>
      <c r="S47" s="183"/>
    </row>
    <row r="48" spans="1:20" x14ac:dyDescent="0.2">
      <c r="A48" s="183"/>
      <c r="B48" s="183" t="s">
        <v>777</v>
      </c>
      <c r="C48" s="183" t="s">
        <v>2502</v>
      </c>
      <c r="D48" s="183" t="s">
        <v>8</v>
      </c>
      <c r="E48" s="183" t="s">
        <v>2481</v>
      </c>
      <c r="F48" s="183" t="s">
        <v>2486</v>
      </c>
      <c r="G48" s="183" t="s">
        <v>2482</v>
      </c>
      <c r="H48" s="183" t="s">
        <v>2484</v>
      </c>
      <c r="I48" s="183" t="s">
        <v>2483</v>
      </c>
      <c r="J48" s="183" t="s">
        <v>2492</v>
      </c>
      <c r="K48" s="183" t="s">
        <v>2489</v>
      </c>
      <c r="L48" s="183" t="s">
        <v>4</v>
      </c>
      <c r="M48" s="183" t="s">
        <v>2497</v>
      </c>
      <c r="N48" s="183" t="s">
        <v>2493</v>
      </c>
      <c r="O48" s="183" t="s">
        <v>2490</v>
      </c>
      <c r="P48" s="183" t="s">
        <v>2480</v>
      </c>
      <c r="Q48" s="183" t="s">
        <v>2498</v>
      </c>
      <c r="R48" s="183" t="s">
        <v>2495</v>
      </c>
      <c r="S48" s="183" t="s">
        <v>2479</v>
      </c>
      <c r="T48" s="13" t="s">
        <v>2627</v>
      </c>
    </row>
    <row r="49" spans="1:29" x14ac:dyDescent="0.2">
      <c r="A49" s="183" t="s">
        <v>778</v>
      </c>
      <c r="B49" s="184">
        <f>IF(B19=0,"",B23)</f>
        <v>4.0534396873209566</v>
      </c>
      <c r="C49" s="184">
        <v>0</v>
      </c>
      <c r="D49" s="184">
        <f t="shared" ref="D49:O49" si="12">IF(D19=0,"",D23)</f>
        <v>4.699107796602771</v>
      </c>
      <c r="E49" s="184">
        <f t="shared" si="12"/>
        <v>4.2966351829100695</v>
      </c>
      <c r="F49" s="184">
        <f t="shared" si="12"/>
        <v>3.8550458568584931</v>
      </c>
      <c r="G49" s="184">
        <f t="shared" si="12"/>
        <v>4.1240947577052074</v>
      </c>
      <c r="H49" s="184">
        <f t="shared" si="12"/>
        <v>5.1585941395761763</v>
      </c>
      <c r="I49" s="184">
        <f t="shared" si="12"/>
        <v>4.1920452741765697</v>
      </c>
      <c r="J49" s="184" t="str">
        <f t="shared" si="12"/>
        <v/>
      </c>
      <c r="K49" s="184">
        <f t="shared" si="12"/>
        <v>4.1707741872863071</v>
      </c>
      <c r="L49" s="184">
        <f t="shared" si="12"/>
        <v>7.8651593894096896</v>
      </c>
      <c r="M49" s="184" t="str">
        <f t="shared" si="12"/>
        <v/>
      </c>
      <c r="N49" s="184" t="str">
        <f t="shared" si="12"/>
        <v/>
      </c>
      <c r="O49" s="184" t="str">
        <f t="shared" si="12"/>
        <v/>
      </c>
      <c r="P49" s="184">
        <f>IF(D31=0,"",D35)</f>
        <v>2.3759416623154617</v>
      </c>
      <c r="Q49" s="184" t="str">
        <f>IF(E31=0,"",E35)</f>
        <v/>
      </c>
      <c r="R49" s="184" t="str">
        <f>IF(F31=0,"",F35)</f>
        <v/>
      </c>
      <c r="S49" s="184" t="str">
        <f>IF(G31=0,"",G35)</f>
        <v/>
      </c>
    </row>
    <row r="50" spans="1:29" x14ac:dyDescent="0.2">
      <c r="A50" s="183" t="s">
        <v>779</v>
      </c>
      <c r="B50" s="184">
        <f>IF(B19=0,"",B24-B23)</f>
        <v>0.83099128222555496</v>
      </c>
      <c r="C50" s="184">
        <v>0</v>
      </c>
      <c r="D50" s="184">
        <f t="shared" ref="D50:O50" si="13">IF(D19=0,"",D24-D23)</f>
        <v>0.18532317294374057</v>
      </c>
      <c r="E50" s="184">
        <f t="shared" si="13"/>
        <v>0.53736171271049571</v>
      </c>
      <c r="F50" s="184">
        <f t="shared" si="13"/>
        <v>1.0254403238071914</v>
      </c>
      <c r="G50" s="184">
        <f t="shared" si="13"/>
        <v>0.95602383742323038</v>
      </c>
      <c r="H50" s="184">
        <f t="shared" si="13"/>
        <v>0.47029559815856636</v>
      </c>
      <c r="I50" s="184">
        <f t="shared" si="13"/>
        <v>1.7988379545142124</v>
      </c>
      <c r="J50" s="184" t="str">
        <f t="shared" si="13"/>
        <v/>
      </c>
      <c r="K50" s="184">
        <f t="shared" si="13"/>
        <v>1.0422519796884782</v>
      </c>
      <c r="L50" s="184">
        <f t="shared" si="13"/>
        <v>0</v>
      </c>
      <c r="M50" s="184" t="str">
        <f t="shared" si="13"/>
        <v/>
      </c>
      <c r="N50" s="184" t="str">
        <f t="shared" si="13"/>
        <v/>
      </c>
      <c r="O50" s="184" t="str">
        <f t="shared" si="13"/>
        <v/>
      </c>
      <c r="P50" s="184">
        <f>IF(D31=0,"",D36-D35)</f>
        <v>1.1919779017098779</v>
      </c>
      <c r="Q50" s="184" t="str">
        <f>IF(E31=0,"",E36-E35)</f>
        <v/>
      </c>
      <c r="R50" s="184" t="str">
        <f>IF(F31=0,"",F36-F35)</f>
        <v/>
      </c>
      <c r="S50" s="184" t="str">
        <f>IF(G31=0,"",G36-G35)</f>
        <v/>
      </c>
    </row>
    <row r="51" spans="1:29" x14ac:dyDescent="0.2">
      <c r="A51" s="183" t="s">
        <v>780</v>
      </c>
      <c r="B51" s="184">
        <f>IF(B19=0,"",B25-B24)</f>
        <v>0.91443461194175057</v>
      </c>
      <c r="C51" s="184">
        <v>0</v>
      </c>
      <c r="D51" s="184">
        <f t="shared" ref="D51:O51" si="14">IF(D19=0,"",D25-D24)</f>
        <v>0.43984047181838104</v>
      </c>
      <c r="E51" s="184">
        <f t="shared" si="14"/>
        <v>0.6264209643231311</v>
      </c>
      <c r="F51" s="184">
        <f t="shared" si="14"/>
        <v>0.71174638388668576</v>
      </c>
      <c r="G51" s="184">
        <f t="shared" si="14"/>
        <v>0.90178734499296098</v>
      </c>
      <c r="H51" s="184">
        <f t="shared" si="14"/>
        <v>1.9843217885742019</v>
      </c>
      <c r="I51" s="184">
        <f t="shared" si="14"/>
        <v>2.3202196594439872</v>
      </c>
      <c r="J51" s="184" t="str">
        <f t="shared" si="14"/>
        <v/>
      </c>
      <c r="K51" s="184">
        <f t="shared" si="14"/>
        <v>1.2015893457043614</v>
      </c>
      <c r="L51" s="184">
        <f t="shared" si="14"/>
        <v>0</v>
      </c>
      <c r="M51" s="184" t="str">
        <f t="shared" si="14"/>
        <v/>
      </c>
      <c r="N51" s="184" t="str">
        <f t="shared" si="14"/>
        <v/>
      </c>
      <c r="O51" s="184" t="str">
        <f t="shared" si="14"/>
        <v/>
      </c>
      <c r="P51" s="184">
        <f>IF(D31=0,"",D37-D36)</f>
        <v>0.92433622769090595</v>
      </c>
      <c r="Q51" s="184" t="str">
        <f>IF(E31=0,"",E37-E36)</f>
        <v/>
      </c>
      <c r="R51" s="184" t="str">
        <f>IF(F31=0,"",F37-F36)</f>
        <v/>
      </c>
      <c r="S51" s="184" t="str">
        <f>IF(G31=0,"",G37-G36)</f>
        <v/>
      </c>
    </row>
    <row r="52" spans="1:29" x14ac:dyDescent="0.2">
      <c r="A52" s="183" t="s">
        <v>781</v>
      </c>
      <c r="B52" s="184">
        <f>IF(B19=0,"",B23-B22)</f>
        <v>0.83964346642144916</v>
      </c>
      <c r="C52" s="184">
        <v>0</v>
      </c>
      <c r="D52" s="184">
        <f t="shared" ref="D52:O52" si="15">IF(D19=0,"",D23-D22)</f>
        <v>0.22859979491177285</v>
      </c>
      <c r="E52" s="184">
        <f t="shared" si="15"/>
        <v>0.60143051863580865</v>
      </c>
      <c r="F52" s="184">
        <f t="shared" si="15"/>
        <v>0.89106418933641729</v>
      </c>
      <c r="G52" s="184">
        <f t="shared" si="15"/>
        <v>0.92056476295246803</v>
      </c>
      <c r="H52" s="184">
        <f t="shared" si="15"/>
        <v>1.0469955858423106</v>
      </c>
      <c r="I52" s="184">
        <f t="shared" si="15"/>
        <v>0.96219336484178575</v>
      </c>
      <c r="J52" s="184" t="str">
        <f t="shared" si="15"/>
        <v/>
      </c>
      <c r="K52" s="184">
        <f t="shared" si="15"/>
        <v>0.79729966764564963</v>
      </c>
      <c r="L52" s="184">
        <f t="shared" si="15"/>
        <v>0</v>
      </c>
      <c r="M52" s="184" t="str">
        <f t="shared" si="15"/>
        <v/>
      </c>
      <c r="N52" s="184" t="str">
        <f t="shared" si="15"/>
        <v/>
      </c>
      <c r="O52" s="184" t="str">
        <f t="shared" si="15"/>
        <v/>
      </c>
      <c r="P52" s="184">
        <f>IF(D31=0,"",D35-D34)</f>
        <v>0.46751759827132044</v>
      </c>
      <c r="Q52" s="184" t="str">
        <f>IF(E31=0,"",E35-E34)</f>
        <v/>
      </c>
      <c r="R52" s="184" t="str">
        <f>IF(F31=0,"",F35-F34)</f>
        <v/>
      </c>
      <c r="S52" s="184" t="str">
        <f>IF(G31=0,"",G35-G34)</f>
        <v/>
      </c>
      <c r="AB52" s="15"/>
      <c r="AC52" s="15"/>
    </row>
    <row r="53" spans="1:29" x14ac:dyDescent="0.2">
      <c r="A53" s="183" t="s">
        <v>782</v>
      </c>
      <c r="B53" s="184">
        <f>IF(B19=0,"",B26-B25)</f>
        <v>1.4782715484513851</v>
      </c>
      <c r="C53" s="184">
        <v>0</v>
      </c>
      <c r="D53" s="184">
        <f t="shared" ref="D53:O53" si="16">IF(D19=0,"",D26-D25)</f>
        <v>0.31502688903295706</v>
      </c>
      <c r="E53" s="184">
        <f t="shared" si="16"/>
        <v>0.72842315799582202</v>
      </c>
      <c r="F53" s="184">
        <f t="shared" si="16"/>
        <v>1.0039246647195323</v>
      </c>
      <c r="G53" s="184">
        <f t="shared" si="16"/>
        <v>1.7304511228520401</v>
      </c>
      <c r="H53" s="184">
        <f t="shared" si="16"/>
        <v>1.5830782807792527</v>
      </c>
      <c r="I53" s="184">
        <f t="shared" si="16"/>
        <v>3.7854703943944514</v>
      </c>
      <c r="J53" s="184" t="str">
        <f t="shared" si="16"/>
        <v/>
      </c>
      <c r="K53" s="184">
        <f t="shared" si="16"/>
        <v>2.7520650638790727</v>
      </c>
      <c r="L53" s="184">
        <f t="shared" si="16"/>
        <v>0</v>
      </c>
      <c r="M53" s="184" t="str">
        <f t="shared" si="16"/>
        <v/>
      </c>
      <c r="N53" s="184" t="str">
        <f t="shared" si="16"/>
        <v/>
      </c>
      <c r="O53" s="184" t="str">
        <f t="shared" si="16"/>
        <v/>
      </c>
      <c r="P53" s="184">
        <f>IF(D31=0,"",D38-D37)</f>
        <v>1.4484563156523835</v>
      </c>
      <c r="Q53" s="184" t="str">
        <f>IF(E31=0,"",E38-E37)</f>
        <v/>
      </c>
      <c r="R53" s="184" t="str">
        <f>IF(F31=0,"",F38-F37)</f>
        <v/>
      </c>
      <c r="S53" s="184" t="str">
        <f>IF(G31=0,"",G38-G37)</f>
        <v/>
      </c>
      <c r="AB53" s="15"/>
      <c r="AC53" s="15"/>
    </row>
    <row r="54" spans="1:29" x14ac:dyDescent="0.2">
      <c r="A54" s="183" t="s">
        <v>783</v>
      </c>
      <c r="B54" s="184">
        <f t="shared" ref="B54:O54" si="17">IF(B19=0,"",B20)</f>
        <v>5.3117362101076964</v>
      </c>
      <c r="C54" s="184" t="str">
        <f t="shared" si="17"/>
        <v/>
      </c>
      <c r="D54" s="184">
        <f t="shared" si="17"/>
        <v>4.9637881822149144</v>
      </c>
      <c r="E54" s="184">
        <f t="shared" si="17"/>
        <v>5.0152844740342566</v>
      </c>
      <c r="F54" s="184">
        <f t="shared" si="17"/>
        <v>4.8942987227649262</v>
      </c>
      <c r="G54" s="184">
        <f t="shared" si="17"/>
        <v>5.4623878613203409</v>
      </c>
      <c r="H54" s="184">
        <f t="shared" si="17"/>
        <v>6.824760637833454</v>
      </c>
      <c r="I54" s="184">
        <f t="shared" si="17"/>
        <v>6.9305697245828837</v>
      </c>
      <c r="J54" s="184" t="str">
        <f t="shared" si="17"/>
        <v/>
      </c>
      <c r="K54" s="184">
        <f t="shared" si="17"/>
        <v>6.1038942827252844</v>
      </c>
      <c r="L54" s="184">
        <f t="shared" si="17"/>
        <v>7.8651593894096896</v>
      </c>
      <c r="M54" s="184" t="str">
        <f t="shared" si="17"/>
        <v/>
      </c>
      <c r="N54" s="184" t="str">
        <f t="shared" si="17"/>
        <v/>
      </c>
      <c r="O54" s="184" t="str">
        <f t="shared" si="17"/>
        <v/>
      </c>
      <c r="P54" s="184">
        <f>IF(D31=0,"",D32)</f>
        <v>3.6644139848874375</v>
      </c>
      <c r="Q54" s="184" t="str">
        <f>IF(E31=0,"",E32)</f>
        <v/>
      </c>
      <c r="R54" s="184" t="str">
        <f>IF(F31=0,"",F32)</f>
        <v/>
      </c>
      <c r="S54" s="184" t="str">
        <f>IF(G31=0,"",G32)</f>
        <v/>
      </c>
      <c r="AB54" s="15"/>
      <c r="AC54" s="15"/>
    </row>
    <row r="55" spans="1:29" x14ac:dyDescent="0.2">
      <c r="A55" s="183"/>
      <c r="B55" s="183"/>
      <c r="C55" s="183"/>
      <c r="D55" s="183"/>
      <c r="E55" s="183"/>
      <c r="F55" s="183"/>
      <c r="G55" s="183"/>
      <c r="H55" s="183"/>
      <c r="I55" s="183"/>
      <c r="J55" s="183"/>
      <c r="K55" s="183"/>
      <c r="L55" s="183"/>
      <c r="M55" s="183"/>
      <c r="N55" s="183"/>
      <c r="O55" s="183"/>
      <c r="P55" s="183"/>
      <c r="Q55" s="183"/>
      <c r="R55" s="183"/>
      <c r="S55" s="183"/>
      <c r="AB55" s="15"/>
      <c r="AC55" s="15"/>
    </row>
    <row r="56" spans="1:29" x14ac:dyDescent="0.2">
      <c r="AB56" s="15"/>
      <c r="AC56" s="15"/>
    </row>
    <row r="58" spans="1:29" ht="26.25" customHeight="1" thickBot="1" x14ac:dyDescent="0.25">
      <c r="A58" s="18" t="s">
        <v>2737</v>
      </c>
    </row>
    <row r="59" spans="1:29" ht="138.75" customHeight="1" thickBot="1" x14ac:dyDescent="0.25">
      <c r="A59" s="54" t="s">
        <v>795</v>
      </c>
      <c r="B59" s="55" t="s">
        <v>784</v>
      </c>
      <c r="C59" s="56" t="s">
        <v>785</v>
      </c>
      <c r="D59" s="56" t="s">
        <v>786</v>
      </c>
      <c r="E59" s="56" t="s">
        <v>787</v>
      </c>
      <c r="F59" s="56" t="s">
        <v>788</v>
      </c>
      <c r="G59" s="67" t="s">
        <v>2500</v>
      </c>
      <c r="H59" s="173" t="s">
        <v>789</v>
      </c>
      <c r="I59" s="55" t="s">
        <v>790</v>
      </c>
      <c r="J59" s="173" t="s">
        <v>791</v>
      </c>
      <c r="K59" s="55" t="s">
        <v>2501</v>
      </c>
      <c r="L59" s="173" t="s">
        <v>792</v>
      </c>
      <c r="M59" s="168" t="s">
        <v>2628</v>
      </c>
      <c r="N59" s="56" t="s">
        <v>2629</v>
      </c>
      <c r="O59" s="56" t="s">
        <v>2630</v>
      </c>
      <c r="P59" s="56" t="s">
        <v>2631</v>
      </c>
      <c r="Q59" s="56" t="s">
        <v>2632</v>
      </c>
      <c r="R59" s="174" t="s">
        <v>808</v>
      </c>
      <c r="S59" s="175" t="s">
        <v>793</v>
      </c>
    </row>
    <row r="60" spans="1:29" x14ac:dyDescent="0.2">
      <c r="A60" s="24" t="s">
        <v>776</v>
      </c>
      <c r="B60" s="68">
        <v>3.9561260541887906</v>
      </c>
      <c r="C60" s="69">
        <v>2.0411012427884998</v>
      </c>
      <c r="D60" s="69">
        <v>1.9150248114002901</v>
      </c>
      <c r="E60" s="69">
        <v>0.60750569210804739</v>
      </c>
      <c r="F60" s="69">
        <v>2.2278882678397324E-2</v>
      </c>
      <c r="G60" s="70">
        <v>0.10480032444240363</v>
      </c>
      <c r="H60" s="171">
        <v>4.6907109534176392</v>
      </c>
      <c r="I60" s="68">
        <v>9.0064642765267849E-2</v>
      </c>
      <c r="J60" s="171">
        <v>4.6006463106523734</v>
      </c>
      <c r="K60" s="68">
        <v>8.8848921757075352E-4</v>
      </c>
      <c r="L60" s="171">
        <v>4.5997578214348032</v>
      </c>
      <c r="M60" s="169">
        <v>5.9638786966319801E-2</v>
      </c>
      <c r="N60" s="69">
        <v>2.2564860075851893E-2</v>
      </c>
      <c r="O60" s="69">
        <v>1.3684941829454254E-2</v>
      </c>
      <c r="P60" s="69">
        <v>9.2680440545006727E-3</v>
      </c>
      <c r="Q60" s="69">
        <v>3.3666859792118899E-3</v>
      </c>
      <c r="R60" s="70">
        <v>0.10852331890533852</v>
      </c>
      <c r="S60" s="71">
        <v>4.7082811403401417</v>
      </c>
    </row>
    <row r="61" spans="1:29" x14ac:dyDescent="0.2">
      <c r="A61" s="30" t="s">
        <v>794</v>
      </c>
      <c r="B61" s="72">
        <v>0.84024847630551369</v>
      </c>
      <c r="C61" s="73">
        <v>0.43351303415178899</v>
      </c>
      <c r="D61" s="73">
        <v>0.40673544215372459</v>
      </c>
      <c r="E61" s="73">
        <v>0.12902918793506013</v>
      </c>
      <c r="F61" s="73">
        <v>4.7318505446741072E-3</v>
      </c>
      <c r="G61" s="74">
        <v>2.2258722730994884E-2</v>
      </c>
      <c r="H61" s="172">
        <v>0.99626823751624294</v>
      </c>
      <c r="I61" s="72">
        <v>1.9128985734008501E-2</v>
      </c>
      <c r="J61" s="172">
        <v>0.97713925178223482</v>
      </c>
      <c r="K61" s="72">
        <v>1.8870776639870875E-4</v>
      </c>
      <c r="L61" s="172">
        <v>0.97695054401583625</v>
      </c>
      <c r="M61" s="170">
        <v>1.266678543372015E-2</v>
      </c>
      <c r="N61" s="73">
        <v>4.7925897802741941E-3</v>
      </c>
      <c r="O61" s="73">
        <v>2.9065685377627237E-3</v>
      </c>
      <c r="P61" s="73">
        <v>1.9684559562709375E-3</v>
      </c>
      <c r="Q61" s="73">
        <v>7.1505627613576816E-4</v>
      </c>
      <c r="R61" s="74">
        <v>2.3049455984163775E-2</v>
      </c>
      <c r="S61" s="75">
        <v>1</v>
      </c>
    </row>
    <row r="62" spans="1:29" x14ac:dyDescent="0.2">
      <c r="A62" s="30" t="s">
        <v>775</v>
      </c>
      <c r="B62" s="32">
        <v>4.6873878093435062</v>
      </c>
      <c r="C62" s="33">
        <v>2.6154936462523617</v>
      </c>
      <c r="D62" s="33">
        <v>2.0718941630911414</v>
      </c>
      <c r="E62" s="33">
        <v>0.56311152391898223</v>
      </c>
      <c r="F62" s="33">
        <v>3.4764798846735709E-2</v>
      </c>
      <c r="G62" s="76">
        <v>0.10768891515270879</v>
      </c>
      <c r="H62" s="34">
        <v>5.3929530472619289</v>
      </c>
      <c r="I62" s="32">
        <v>0.20163782646804676</v>
      </c>
      <c r="J62" s="34">
        <v>5.1913152207938866</v>
      </c>
      <c r="K62" s="32">
        <v>6.3917348804496807E-3</v>
      </c>
      <c r="L62" s="34">
        <v>5.184923485913437</v>
      </c>
      <c r="M62" s="128">
        <v>7.2833324811336697E-2</v>
      </c>
      <c r="N62" s="33">
        <v>2.4488376564468905E-2</v>
      </c>
      <c r="O62" s="33">
        <v>1.3607382109727284E-2</v>
      </c>
      <c r="P62" s="33">
        <v>1.2648454646007879E-2</v>
      </c>
      <c r="Q62" s="33">
        <v>3.2466977776512604E-3</v>
      </c>
      <c r="R62" s="76">
        <v>0.12682423590919198</v>
      </c>
      <c r="S62" s="59">
        <v>5.3117477218226288</v>
      </c>
    </row>
    <row r="63" spans="1:29" ht="15" thickBot="1" x14ac:dyDescent="0.25">
      <c r="A63" s="30" t="s">
        <v>2652</v>
      </c>
      <c r="B63" s="32">
        <v>2.5752363857075515</v>
      </c>
      <c r="C63" s="33">
        <v>1.79114102046587</v>
      </c>
      <c r="D63" s="33">
        <v>1.1559165034626626</v>
      </c>
      <c r="E63" s="33">
        <v>0.46412306670083103</v>
      </c>
      <c r="F63" s="33">
        <v>0.25877322996817459</v>
      </c>
      <c r="G63" s="76">
        <v>0.11776166964154504</v>
      </c>
      <c r="H63" s="34">
        <v>2.9134287113403357</v>
      </c>
      <c r="I63" s="32">
        <v>1.811184298970586</v>
      </c>
      <c r="J63" s="34">
        <v>2.3084908847011465</v>
      </c>
      <c r="K63" s="32">
        <v>0.11947213597985704</v>
      </c>
      <c r="L63" s="34">
        <v>2.3098957666684101</v>
      </c>
      <c r="M63" s="128">
        <v>0.14152209114541947</v>
      </c>
      <c r="N63" s="33">
        <v>2.8006348261558796E-2</v>
      </c>
      <c r="O63" s="33">
        <v>1.4872188971714072E-2</v>
      </c>
      <c r="P63" s="33">
        <v>2.3182623515841883E-2</v>
      </c>
      <c r="Q63" s="33">
        <v>7.9659208471025682E-3</v>
      </c>
      <c r="R63" s="76">
        <v>0.18145667069599622</v>
      </c>
      <c r="S63" s="59">
        <v>2.3501002622439002</v>
      </c>
    </row>
    <row r="64" spans="1:29" x14ac:dyDescent="0.2">
      <c r="A64" s="36" t="s">
        <v>770</v>
      </c>
      <c r="B64" s="39">
        <v>2.7683697550550943</v>
      </c>
      <c r="C64" s="40">
        <v>1.3292396867535168</v>
      </c>
      <c r="D64" s="40">
        <v>0.95809463794847327</v>
      </c>
      <c r="E64" s="40">
        <v>0.11991581785001636</v>
      </c>
      <c r="F64" s="40">
        <v>0</v>
      </c>
      <c r="G64" s="77">
        <v>4.621884723166954E-4</v>
      </c>
      <c r="H64" s="41">
        <v>3.2695445982084523</v>
      </c>
      <c r="I64" s="39">
        <v>0</v>
      </c>
      <c r="J64" s="41">
        <v>3.1091741097088499</v>
      </c>
      <c r="K64" s="39">
        <v>0</v>
      </c>
      <c r="L64" s="41">
        <v>3.1091741097088499</v>
      </c>
      <c r="M64" s="129">
        <v>1.4228493494848718E-2</v>
      </c>
      <c r="N64" s="40">
        <v>2.1471231182388518E-3</v>
      </c>
      <c r="O64" s="40">
        <v>0</v>
      </c>
      <c r="P64" s="40">
        <v>1.6739662499044594E-3</v>
      </c>
      <c r="Q64" s="40">
        <v>0</v>
      </c>
      <c r="R64" s="77">
        <v>2.4521182618788405E-2</v>
      </c>
      <c r="S64" s="61">
        <v>3.2137962208995074</v>
      </c>
    </row>
    <row r="65" spans="1:19" x14ac:dyDescent="0.2">
      <c r="A65" s="42" t="s">
        <v>771</v>
      </c>
      <c r="B65" s="45">
        <v>3.4510542305620531</v>
      </c>
      <c r="C65" s="46">
        <v>1.7254545095129192</v>
      </c>
      <c r="D65" s="46">
        <v>1.6243390078841657</v>
      </c>
      <c r="E65" s="46">
        <v>0.38217633992241429</v>
      </c>
      <c r="F65" s="46">
        <v>0</v>
      </c>
      <c r="G65" s="78">
        <v>3.6628270969596012E-2</v>
      </c>
      <c r="H65" s="47">
        <v>4.0257875221849178</v>
      </c>
      <c r="I65" s="45">
        <v>4.5044295684375443E-3</v>
      </c>
      <c r="J65" s="47">
        <v>3.9735331117239121</v>
      </c>
      <c r="K65" s="45">
        <v>0</v>
      </c>
      <c r="L65" s="47">
        <v>3.9379199845213742</v>
      </c>
      <c r="M65" s="130">
        <v>3.5627391428100175E-2</v>
      </c>
      <c r="N65" s="46">
        <v>1.30837434706909E-2</v>
      </c>
      <c r="O65" s="46">
        <v>5.707994560153324E-3</v>
      </c>
      <c r="P65" s="46">
        <v>5.1394320703694943E-3</v>
      </c>
      <c r="Q65" s="46">
        <v>0</v>
      </c>
      <c r="R65" s="78">
        <v>7.156576884219687E-2</v>
      </c>
      <c r="S65" s="63">
        <v>4.0534396873209575</v>
      </c>
    </row>
    <row r="66" spans="1:19" x14ac:dyDescent="0.2">
      <c r="A66" s="30" t="s">
        <v>2653</v>
      </c>
      <c r="B66" s="32">
        <v>4.1686224739195232</v>
      </c>
      <c r="C66" s="33">
        <v>2.1225671779061259</v>
      </c>
      <c r="D66" s="33">
        <v>1.998688350777083</v>
      </c>
      <c r="E66" s="33">
        <v>0.53793107269624696</v>
      </c>
      <c r="F66" s="33">
        <v>7.6531346943477577E-4</v>
      </c>
      <c r="G66" s="76">
        <v>8.9162740128291729E-2</v>
      </c>
      <c r="H66" s="34">
        <v>4.8636379323055108</v>
      </c>
      <c r="I66" s="32">
        <v>1.9683538618049029E-2</v>
      </c>
      <c r="J66" s="34">
        <v>4.7637388540369523</v>
      </c>
      <c r="K66" s="32">
        <v>0</v>
      </c>
      <c r="L66" s="34">
        <v>4.7596991955115096</v>
      </c>
      <c r="M66" s="128">
        <v>4.9311695976141663E-2</v>
      </c>
      <c r="N66" s="33">
        <v>2.1587855932676581E-2</v>
      </c>
      <c r="O66" s="33">
        <v>1.0954313871061994E-2</v>
      </c>
      <c r="P66" s="33">
        <v>8.8496026233259185E-3</v>
      </c>
      <c r="Q66" s="33">
        <v>0</v>
      </c>
      <c r="R66" s="76">
        <v>0.10265794900924825</v>
      </c>
      <c r="S66" s="59">
        <v>4.8844309695465116</v>
      </c>
    </row>
    <row r="67" spans="1:19" x14ac:dyDescent="0.2">
      <c r="A67" s="42" t="s">
        <v>772</v>
      </c>
      <c r="B67" s="45">
        <v>5.0753884263595337</v>
      </c>
      <c r="C67" s="46">
        <v>2.8984593694283802</v>
      </c>
      <c r="D67" s="46">
        <v>2.3861388501790106</v>
      </c>
      <c r="E67" s="46">
        <v>0.69426488340885228</v>
      </c>
      <c r="F67" s="46">
        <v>7.9495124186565527E-3</v>
      </c>
      <c r="G67" s="78">
        <v>0.14460208339809721</v>
      </c>
      <c r="H67" s="47">
        <v>5.7614402328599734</v>
      </c>
      <c r="I67" s="45">
        <v>6.45569314839812E-2</v>
      </c>
      <c r="J67" s="47">
        <v>5.6668937808022557</v>
      </c>
      <c r="K67" s="45">
        <v>0</v>
      </c>
      <c r="L67" s="47">
        <v>5.6539272062385244</v>
      </c>
      <c r="M67" s="130">
        <v>7.3523578207899856E-2</v>
      </c>
      <c r="N67" s="46">
        <v>3.1911058690366666E-2</v>
      </c>
      <c r="O67" s="46">
        <v>1.6889996312058786E-2</v>
      </c>
      <c r="P67" s="46">
        <v>1.3134437169643088E-2</v>
      </c>
      <c r="Q67" s="46">
        <v>3.0395912045544783E-3</v>
      </c>
      <c r="R67" s="78">
        <v>0.14238450681537571</v>
      </c>
      <c r="S67" s="63">
        <v>5.7988655814882621</v>
      </c>
    </row>
    <row r="68" spans="1:19" ht="15" thickBot="1" x14ac:dyDescent="0.25">
      <c r="A68" s="48" t="s">
        <v>773</v>
      </c>
      <c r="B68" s="51">
        <v>6.5992799645025402</v>
      </c>
      <c r="C68" s="52">
        <v>4.2296831816289355</v>
      </c>
      <c r="D68" s="52">
        <v>2.9404585770994562</v>
      </c>
      <c r="E68" s="52">
        <v>0.83763903683170171</v>
      </c>
      <c r="F68" s="52">
        <v>2.983097253883352E-2</v>
      </c>
      <c r="G68" s="79">
        <v>0.21159222239775174</v>
      </c>
      <c r="H68" s="53">
        <v>7.3549629727515775</v>
      </c>
      <c r="I68" s="51">
        <v>0.27991018299625703</v>
      </c>
      <c r="J68" s="53">
        <v>7.1299713267640588</v>
      </c>
      <c r="K68" s="51">
        <v>0</v>
      </c>
      <c r="L68" s="53">
        <v>7.1299713267640588</v>
      </c>
      <c r="M68" s="131">
        <v>0.11037512673401435</v>
      </c>
      <c r="N68" s="52">
        <v>4.3303866997116955E-2</v>
      </c>
      <c r="O68" s="52">
        <v>2.6401554564679214E-2</v>
      </c>
      <c r="P68" s="52">
        <v>2.1083300664950073E-2</v>
      </c>
      <c r="Q68" s="52">
        <v>1.0712358746636626E-2</v>
      </c>
      <c r="R68" s="79">
        <v>0.19842971403111673</v>
      </c>
      <c r="S68" s="65">
        <v>7.2771371299396472</v>
      </c>
    </row>
    <row r="76" spans="1:19" x14ac:dyDescent="0.2">
      <c r="B76" s="80"/>
      <c r="C76" s="81"/>
      <c r="D76" s="81"/>
      <c r="E76" s="81"/>
      <c r="F76" s="81"/>
      <c r="G76" s="81"/>
      <c r="H76" s="81"/>
      <c r="I76" s="81"/>
      <c r="J76" s="81"/>
      <c r="K76" s="81"/>
      <c r="L76" s="81"/>
      <c r="M76" s="81"/>
      <c r="N76" s="81"/>
      <c r="O76" s="81"/>
    </row>
    <row r="85" spans="1:11" ht="26.25" customHeight="1" thickBot="1" x14ac:dyDescent="0.25">
      <c r="A85" s="18" t="s">
        <v>2755</v>
      </c>
    </row>
    <row r="86" spans="1:11" ht="26.25" customHeight="1" x14ac:dyDescent="0.2">
      <c r="A86" s="398" t="s">
        <v>795</v>
      </c>
      <c r="B86" s="403" t="s">
        <v>2639</v>
      </c>
      <c r="C86" s="404"/>
      <c r="D86" s="405"/>
      <c r="E86" s="406" t="s">
        <v>2756</v>
      </c>
      <c r="F86" s="407"/>
      <c r="G86" s="403" t="s">
        <v>2640</v>
      </c>
      <c r="H86" s="404"/>
      <c r="I86" s="405"/>
      <c r="J86" s="406" t="s">
        <v>2757</v>
      </c>
      <c r="K86" s="407"/>
    </row>
    <row r="87" spans="1:11" ht="57.75" customHeight="1" thickBot="1" x14ac:dyDescent="0.25">
      <c r="A87" s="399"/>
      <c r="B87" s="161" t="s">
        <v>2644</v>
      </c>
      <c r="C87" s="134" t="s">
        <v>2645</v>
      </c>
      <c r="D87" s="142" t="s">
        <v>2646</v>
      </c>
      <c r="E87" s="159" t="s">
        <v>2647</v>
      </c>
      <c r="F87" s="160" t="s">
        <v>2646</v>
      </c>
      <c r="G87" s="161" t="s">
        <v>2648</v>
      </c>
      <c r="H87" s="134" t="s">
        <v>2649</v>
      </c>
      <c r="I87" s="142" t="s">
        <v>2650</v>
      </c>
      <c r="J87" s="159" t="s">
        <v>2651</v>
      </c>
      <c r="K87" s="160" t="s">
        <v>2650</v>
      </c>
    </row>
    <row r="88" spans="1:11" ht="15" thickBot="1" x14ac:dyDescent="0.25">
      <c r="A88" s="82" t="s">
        <v>2502</v>
      </c>
      <c r="B88" s="178" t="str">
        <f>IF('[1]ETPR LGG-MT-LM-STR-Clin'!$AA$33="non concerné","",'[1]ETPR LGG-MT-LM-STR-Clin'!$AA$33)</f>
        <v/>
      </c>
      <c r="C88" s="179" t="str">
        <f>IF('[1]ETPR LGG-MT-LM-STR-Clin'!$AA$36="non concerné","",'[1]ETPR LGG-MT-LM-STR-Clin'!$AA$36)</f>
        <v/>
      </c>
      <c r="D88" s="180" t="str">
        <f>IF('[1]ETPR LGG-MT-LM-STR-Clin'!$AA$39="non concerné","",'[1]ETPR LGG-MT-LM-STR-Clin'!$AA$39)</f>
        <v/>
      </c>
      <c r="E88" s="181" t="str">
        <f>IF('[1]ETPR LGG-MT-LM-STR-Clin'!$AA$18=0,"",'[1]Synth. SA auxiliaires'!$X$38/'[1]ETPR LGG-MT-LM-STR-Clin'!$AA$18)</f>
        <v/>
      </c>
      <c r="F88" s="182" t="str">
        <f>IF('[1]ETPR LGG-MT-LM-STR-Clin'!$AA$14=0,"",'[1]Synth. SA auxiliaires'!$X$38/'[1]ETPR LGG-MT-LM-STR-Clin'!$AA$14)</f>
        <v/>
      </c>
      <c r="G88" s="178" t="str">
        <f>IF('[1]ETPR LGG-MT-LM-STR-Clin'!$AA$42="non concerné","",'[1]ETPR LGG-MT-LM-STR-Clin'!$AA$42)</f>
        <v/>
      </c>
      <c r="H88" s="179" t="str">
        <f>IF('[1]ETPR LGG-MT-LM-STR-Clin'!$AA$45="non concerné","",'[1]ETPR LGG-MT-LM-STR-Clin'!$AA$45)</f>
        <v/>
      </c>
      <c r="I88" s="180" t="str">
        <f>IF('[1]ETPR LGG-MT-LM-STR-Clin'!$AA$48="non concerné","",'[1]ETPR LGG-MT-LM-STR-Clin'!$AA$48)</f>
        <v/>
      </c>
      <c r="J88" s="181" t="str">
        <f>IF('[1]ETPR LGG-MT-LM-STR-Clin'!$AA$27=0,"",'[1]Synth. SA auxiliaires'!$X$38/'[1]ETPR LGG-MT-LM-STR-Clin'!$AA$27)</f>
        <v/>
      </c>
      <c r="K88" s="182" t="str">
        <f>IF(('[1]ETPR LGG-MT-LM-STR-Clin'!$AA$27-SUM('[1]ETPR LGG-MT-LM-STR-Clin'!$AA$29:$AA$30))=0,"",'[1]Synth. SA auxiliaires'!$X$38/('[1]ETPR LGG-MT-LM-STR-Clin'!$AA$27-SUM('[1]ETPR LGG-MT-LM-STR-Clin'!$AA$29:$AA$30)))</f>
        <v/>
      </c>
    </row>
    <row r="89" spans="1:11" x14ac:dyDescent="0.2">
      <c r="A89" s="24" t="s">
        <v>769</v>
      </c>
      <c r="B89" s="27">
        <v>313</v>
      </c>
      <c r="C89" s="83"/>
      <c r="D89" s="84"/>
      <c r="E89" s="85"/>
      <c r="F89" s="86"/>
      <c r="G89" s="27">
        <v>359</v>
      </c>
      <c r="H89" s="83"/>
      <c r="I89" s="84"/>
      <c r="J89" s="85"/>
      <c r="K89" s="86"/>
    </row>
    <row r="90" spans="1:11" x14ac:dyDescent="0.2">
      <c r="A90" s="30" t="s">
        <v>783</v>
      </c>
      <c r="B90" s="87">
        <v>146109.5468836592</v>
      </c>
      <c r="C90" s="88">
        <v>146235.35263069026</v>
      </c>
      <c r="D90" s="89">
        <v>161742.64775959268</v>
      </c>
      <c r="E90" s="90">
        <v>122660.1334453451</v>
      </c>
      <c r="F90" s="29">
        <v>134154.80535811416</v>
      </c>
      <c r="G90" s="87">
        <v>63621.11400897336</v>
      </c>
      <c r="H90" s="88">
        <v>63710.062424885225</v>
      </c>
      <c r="I90" s="89">
        <v>63723.697672637099</v>
      </c>
      <c r="J90" s="90">
        <v>41836.523613916674</v>
      </c>
      <c r="K90" s="29">
        <v>41849.609926567478</v>
      </c>
    </row>
    <row r="91" spans="1:11" ht="15" thickBot="1" x14ac:dyDescent="0.25">
      <c r="A91" s="30" t="s">
        <v>2652</v>
      </c>
      <c r="B91" s="87">
        <v>36526.338288582476</v>
      </c>
      <c r="C91" s="88">
        <v>36594.192868049337</v>
      </c>
      <c r="D91" s="89">
        <v>30428.171988011709</v>
      </c>
      <c r="E91" s="90">
        <v>797494.47945912031</v>
      </c>
      <c r="F91" s="29">
        <v>797075.58951965813</v>
      </c>
      <c r="G91" s="87">
        <v>8372.7874526380383</v>
      </c>
      <c r="H91" s="88">
        <v>8397.8321947971745</v>
      </c>
      <c r="I91" s="89">
        <v>8377.3881794225053</v>
      </c>
      <c r="J91" s="90">
        <v>59548.19487038879</v>
      </c>
      <c r="K91" s="29">
        <v>59545.302851122709</v>
      </c>
    </row>
    <row r="92" spans="1:11" x14ac:dyDescent="0.2">
      <c r="A92" s="36" t="s">
        <v>770</v>
      </c>
      <c r="B92" s="91">
        <v>99803.004000365414</v>
      </c>
      <c r="C92" s="92">
        <v>99869.038356682679</v>
      </c>
      <c r="D92" s="93">
        <v>126017.78744145886</v>
      </c>
      <c r="E92" s="94">
        <v>42052.601057345208</v>
      </c>
      <c r="F92" s="95">
        <v>50573.080332589772</v>
      </c>
      <c r="G92" s="91">
        <v>55096.430483228003</v>
      </c>
      <c r="H92" s="92">
        <v>55134.737025896611</v>
      </c>
      <c r="I92" s="93">
        <v>55098.150791271364</v>
      </c>
      <c r="J92" s="94">
        <v>21760.926201089649</v>
      </c>
      <c r="K92" s="95">
        <v>21760.926201089649</v>
      </c>
    </row>
    <row r="93" spans="1:11" x14ac:dyDescent="0.2">
      <c r="A93" s="42" t="s">
        <v>771</v>
      </c>
      <c r="B93" s="96">
        <v>119571.45714285715</v>
      </c>
      <c r="C93" s="97">
        <v>119927.13351326925</v>
      </c>
      <c r="D93" s="98">
        <v>139536.8346456693</v>
      </c>
      <c r="E93" s="99">
        <v>53642</v>
      </c>
      <c r="F93" s="100">
        <v>64365</v>
      </c>
      <c r="G93" s="96">
        <v>58503.711502417558</v>
      </c>
      <c r="H93" s="97">
        <v>58629.279203594328</v>
      </c>
      <c r="I93" s="98">
        <v>58632.239517186354</v>
      </c>
      <c r="J93" s="99">
        <v>26352.570525915697</v>
      </c>
      <c r="K93" s="100">
        <v>26352.570525915697</v>
      </c>
    </row>
    <row r="94" spans="1:11" x14ac:dyDescent="0.2">
      <c r="A94" s="30" t="s">
        <v>2653</v>
      </c>
      <c r="B94" s="87">
        <v>140639.53994751829</v>
      </c>
      <c r="C94" s="88">
        <v>140639.53994751829</v>
      </c>
      <c r="D94" s="89">
        <v>158205.27549912612</v>
      </c>
      <c r="E94" s="90">
        <v>68962.363455809333</v>
      </c>
      <c r="F94" s="29">
        <v>80810.979228486642</v>
      </c>
      <c r="G94" s="87">
        <v>62809.537517053199</v>
      </c>
      <c r="H94" s="88">
        <v>62858.804287690182</v>
      </c>
      <c r="I94" s="89">
        <v>62858.804287690182</v>
      </c>
      <c r="J94" s="90">
        <v>31683.309037900872</v>
      </c>
      <c r="K94" s="29">
        <v>31734.375</v>
      </c>
    </row>
    <row r="95" spans="1:11" x14ac:dyDescent="0.2">
      <c r="A95" s="42" t="s">
        <v>772</v>
      </c>
      <c r="B95" s="96">
        <v>172255.54891304352</v>
      </c>
      <c r="C95" s="97">
        <v>172988.54833836856</v>
      </c>
      <c r="D95" s="98">
        <v>182762.98382660365</v>
      </c>
      <c r="E95" s="99">
        <v>87632.80562884784</v>
      </c>
      <c r="F95" s="100">
        <v>97955.838150289012</v>
      </c>
      <c r="G95" s="96">
        <v>68739.865768402728</v>
      </c>
      <c r="H95" s="97">
        <v>68795.253190631498</v>
      </c>
      <c r="I95" s="98">
        <v>68797.929751232994</v>
      </c>
      <c r="J95" s="99">
        <v>39409.620442892396</v>
      </c>
      <c r="K95" s="100">
        <v>39409.620442892396</v>
      </c>
    </row>
    <row r="96" spans="1:11" ht="15" thickBot="1" x14ac:dyDescent="0.25">
      <c r="A96" s="48" t="s">
        <v>773</v>
      </c>
      <c r="B96" s="101">
        <v>201072.5472903226</v>
      </c>
      <c r="C96" s="102">
        <v>201840.84277192983</v>
      </c>
      <c r="D96" s="103">
        <v>205316.08020237752</v>
      </c>
      <c r="E96" s="104">
        <v>124639.76606138326</v>
      </c>
      <c r="F96" s="105">
        <v>132179.46375447192</v>
      </c>
      <c r="G96" s="101">
        <v>73176.239235781875</v>
      </c>
      <c r="H96" s="102">
        <v>73176.239235781875</v>
      </c>
      <c r="I96" s="103">
        <v>73176.239235781875</v>
      </c>
      <c r="J96" s="104">
        <v>51845.578655787096</v>
      </c>
      <c r="K96" s="105">
        <v>51845.578655787096</v>
      </c>
    </row>
    <row r="99" spans="1:6" x14ac:dyDescent="0.2">
      <c r="B99" s="106"/>
      <c r="C99" s="106"/>
      <c r="D99" s="106"/>
      <c r="E99" s="106"/>
      <c r="F99" s="106"/>
    </row>
    <row r="103" spans="1:6" x14ac:dyDescent="0.2">
      <c r="A103" s="106"/>
      <c r="C103" s="106"/>
      <c r="E103" s="106"/>
    </row>
  </sheetData>
  <mergeCells count="27">
    <mergeCell ref="A1:N2"/>
    <mergeCell ref="O1:Q1"/>
    <mergeCell ref="R1:S1"/>
    <mergeCell ref="O2:Q2"/>
    <mergeCell ref="R2:S2"/>
    <mergeCell ref="J86:K86"/>
    <mergeCell ref="G17:H17"/>
    <mergeCell ref="I17:K17"/>
    <mergeCell ref="L17:L18"/>
    <mergeCell ref="M17:O17"/>
    <mergeCell ref="D29:H29"/>
    <mergeCell ref="I29:M29"/>
    <mergeCell ref="N29:N30"/>
    <mergeCell ref="D17:D18"/>
    <mergeCell ref="E17:F17"/>
    <mergeCell ref="C3:G3"/>
    <mergeCell ref="H3:I3"/>
    <mergeCell ref="A86:A87"/>
    <mergeCell ref="B86:D86"/>
    <mergeCell ref="E86:F86"/>
    <mergeCell ref="G86:I86"/>
    <mergeCell ref="A29:A30"/>
    <mergeCell ref="B29:B30"/>
    <mergeCell ref="C29:C30"/>
    <mergeCell ref="A17:A18"/>
    <mergeCell ref="B17:B18"/>
    <mergeCell ref="C17:C18"/>
  </mergeCells>
  <pageMargins left="0.23622047244094491" right="0.23622047244094491" top="0.15748031496062992" bottom="0.15748031496062992" header="0.31496062992125984" footer="0.31496062992125984"/>
  <pageSetup paperSize="9" scale="64" fitToHeight="0" orientation="landscape" r:id="rId1"/>
  <headerFooter>
    <oddFooter>&amp;Lsource : RTC 2013&amp;CPage &amp;P/&amp;N&amp;RATIH/IP/ADI</oddFooter>
  </headerFooter>
  <rowBreaks count="1" manualBreakCount="1">
    <brk id="55"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38</vt:i4>
      </vt:variant>
    </vt:vector>
  </HeadingPairs>
  <TitlesOfParts>
    <vt:vector size="60" baseType="lpstr">
      <vt:lpstr>Méthodologie</vt:lpstr>
      <vt:lpstr>Liens_onglets</vt:lpstr>
      <vt:lpstr>liste_établissements</vt:lpstr>
      <vt:lpstr>Synthèse</vt:lpstr>
      <vt:lpstr>SALGG Blanchisserie</vt:lpstr>
      <vt:lpstr>SALGG Restauration</vt:lpstr>
      <vt:lpstr>SAMT Blocs opé</vt:lpstr>
      <vt:lpstr>SAMT Bloc gyn-obs</vt:lpstr>
      <vt:lpstr>SAMT Anesthésio</vt:lpstr>
      <vt:lpstr>SAMT Urgences méd-chir</vt:lpstr>
      <vt:lpstr>SAMT Labo danalyse méd-bio</vt:lpstr>
      <vt:lpstr>SAMT Labo danatomo-patho</vt:lpstr>
      <vt:lpstr>SAMT imagerie</vt:lpstr>
      <vt:lpstr>SAMT Méd nuclé</vt:lpstr>
      <vt:lpstr>SAMT EF cardio-vasculaire</vt:lpstr>
      <vt:lpstr>SAMT EF pneumo</vt:lpstr>
      <vt:lpstr>SAMT EF duro</vt:lpstr>
      <vt:lpstr>SAMT Explo fonc</vt:lpstr>
      <vt:lpstr>SAMT Réadap et rééduc fonc</vt:lpstr>
      <vt:lpstr>SALM Pharmacie</vt:lpstr>
      <vt:lpstr>SALM Stérilisation</vt:lpstr>
      <vt:lpstr>SALM Génie bioméd</vt:lpstr>
      <vt:lpstr>'SALGG Blanchisserie'!Impression_des_titres</vt:lpstr>
      <vt:lpstr>'SALGG Restauration'!Impression_des_titres</vt:lpstr>
      <vt:lpstr>'SALM Génie bioméd'!Impression_des_titres</vt:lpstr>
      <vt:lpstr>'SALM Pharmacie'!Impression_des_titres</vt:lpstr>
      <vt:lpstr>'SALM Stérilisation'!Impression_des_titres</vt:lpstr>
      <vt:lpstr>'SAMT Anesthésio'!Impression_des_titres</vt:lpstr>
      <vt:lpstr>'SAMT Bloc gyn-obs'!Impression_des_titres</vt:lpstr>
      <vt:lpstr>'SAMT Blocs opé'!Impression_des_titres</vt:lpstr>
      <vt:lpstr>'SAMT EF cardio-vasculaire'!Impression_des_titres</vt:lpstr>
      <vt:lpstr>'SAMT EF duro'!Impression_des_titres</vt:lpstr>
      <vt:lpstr>'SAMT EF pneumo'!Impression_des_titres</vt:lpstr>
      <vt:lpstr>'SAMT Explo fonc'!Impression_des_titres</vt:lpstr>
      <vt:lpstr>'SAMT imagerie'!Impression_des_titres</vt:lpstr>
      <vt:lpstr>'SAMT Labo danalyse méd-bio'!Impression_des_titres</vt:lpstr>
      <vt:lpstr>'SAMT Labo danatomo-patho'!Impression_des_titres</vt:lpstr>
      <vt:lpstr>'SAMT Méd nuclé'!Impression_des_titres</vt:lpstr>
      <vt:lpstr>'SAMT Réadap et rééduc fonc'!Impression_des_titres</vt:lpstr>
      <vt:lpstr>'SAMT Urgences méd-chir'!Impression_des_titres</vt:lpstr>
      <vt:lpstr>Synthèse!Impression_des_titres</vt:lpstr>
      <vt:lpstr>'SALGG Blanchisserie'!Zone_d_impression</vt:lpstr>
      <vt:lpstr>'SALGG Restauration'!Zone_d_impression</vt:lpstr>
      <vt:lpstr>'SALM Génie bioméd'!Zone_d_impression</vt:lpstr>
      <vt:lpstr>'SALM Pharmacie'!Zone_d_impression</vt:lpstr>
      <vt:lpstr>'SALM Stérilisation'!Zone_d_impression</vt:lpstr>
      <vt:lpstr>'SAMT Anesthésio'!Zone_d_impression</vt:lpstr>
      <vt:lpstr>'SAMT Bloc gyn-obs'!Zone_d_impression</vt:lpstr>
      <vt:lpstr>'SAMT Blocs opé'!Zone_d_impression</vt:lpstr>
      <vt:lpstr>'SAMT EF cardio-vasculaire'!Zone_d_impression</vt:lpstr>
      <vt:lpstr>'SAMT EF duro'!Zone_d_impression</vt:lpstr>
      <vt:lpstr>'SAMT EF pneumo'!Zone_d_impression</vt:lpstr>
      <vt:lpstr>'SAMT Explo fonc'!Zone_d_impression</vt:lpstr>
      <vt:lpstr>'SAMT imagerie'!Zone_d_impression</vt:lpstr>
      <vt:lpstr>'SAMT Labo danalyse méd-bio'!Zone_d_impression</vt:lpstr>
      <vt:lpstr>'SAMT Labo danatomo-patho'!Zone_d_impression</vt:lpstr>
      <vt:lpstr>'SAMT Méd nuclé'!Zone_d_impression</vt:lpstr>
      <vt:lpstr>'SAMT Réadap et rééduc fonc'!Zone_d_impression</vt:lpstr>
      <vt:lpstr>'SAMT Urgences méd-chir'!Zone_d_impression</vt:lpstr>
      <vt:lpstr>Synthèse!Zone_d_impression</vt:lpstr>
    </vt:vector>
  </TitlesOfParts>
  <Company>ATIH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Yann DROCOURT</dc:creator>
  <cp:lastModifiedBy>Yann DROCOURT</cp:lastModifiedBy>
  <cp:lastPrinted>2015-06-23T15:02:26Z</cp:lastPrinted>
  <dcterms:created xsi:type="dcterms:W3CDTF">2014-10-27T12:28:34Z</dcterms:created>
  <dcterms:modified xsi:type="dcterms:W3CDTF">2015-06-23T15:03:00Z</dcterms:modified>
</cp:coreProperties>
</file>